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ERCIAL GAMING\7_Monthly Website Reports_Commercial\"/>
    </mc:Choice>
  </mc:AlternateContent>
  <xr:revisionPtr revIDLastSave="0" documentId="13_ncr:1_{CBA289CE-95D5-49A9-8085-AD9F16E2922B}" xr6:coauthVersionLast="47" xr6:coauthVersionMax="47" xr10:uidLastSave="{00000000-0000-0000-0000-000000000000}"/>
  <bookViews>
    <workbookView xWindow="21480" yWindow="-120" windowWidth="29040" windowHeight="15840" xr2:uid="{947412D3-46CF-4AF7-8566-D832480FDE5D}"/>
  </bookViews>
  <sheets>
    <sheet name="FY 24-25" sheetId="12" r:id="rId1"/>
    <sheet name="FY 23-24" sheetId="9" r:id="rId2"/>
    <sheet name="FY 22-23" sheetId="10" r:id="rId3"/>
    <sheet name="FY 21-22" sheetId="11" r:id="rId4"/>
  </sheets>
  <externalReferences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12" l="1"/>
  <c r="X19" i="12"/>
  <c r="Y19" i="12"/>
  <c r="Z19" i="12"/>
  <c r="AA19" i="12"/>
  <c r="H17" i="12" l="1"/>
  <c r="H18" i="12"/>
  <c r="Y18" i="12" l="1"/>
  <c r="Z18" i="12"/>
  <c r="AA18" i="12"/>
  <c r="X18" i="12"/>
  <c r="Q17" i="12"/>
  <c r="R17" i="12"/>
  <c r="T17" i="12"/>
  <c r="U17" i="12"/>
  <c r="W17" i="12"/>
  <c r="X17" i="12"/>
  <c r="Y17" i="12"/>
  <c r="Z17" i="12"/>
  <c r="AA17" i="12"/>
  <c r="Q18" i="12"/>
  <c r="R18" i="12"/>
  <c r="T18" i="12"/>
  <c r="U18" i="12"/>
  <c r="W18" i="12"/>
  <c r="Q19" i="12"/>
  <c r="R19" i="12"/>
  <c r="T19" i="12"/>
  <c r="U19" i="12"/>
  <c r="W19" i="12"/>
  <c r="Q20" i="12"/>
  <c r="R20" i="12"/>
  <c r="T20" i="12"/>
  <c r="U20" i="12"/>
  <c r="W20" i="12"/>
  <c r="Q21" i="12"/>
  <c r="R21" i="12"/>
  <c r="T21" i="12"/>
  <c r="U21" i="12"/>
  <c r="W21" i="12"/>
  <c r="Q22" i="12"/>
  <c r="R22" i="12"/>
  <c r="T22" i="12"/>
  <c r="U22" i="12"/>
  <c r="W22" i="12"/>
  <c r="Q23" i="12"/>
  <c r="R23" i="12"/>
  <c r="T23" i="12"/>
  <c r="U23" i="12"/>
  <c r="W23" i="12"/>
  <c r="Q24" i="12"/>
  <c r="R24" i="12"/>
  <c r="T24" i="12"/>
  <c r="U24" i="12"/>
  <c r="W24" i="12"/>
  <c r="Q25" i="12"/>
  <c r="R25" i="12"/>
  <c r="T25" i="12"/>
  <c r="U25" i="12"/>
  <c r="W25" i="12"/>
  <c r="Q26" i="12"/>
  <c r="R26" i="12"/>
  <c r="T26" i="12"/>
  <c r="U26" i="12"/>
  <c r="W26" i="12"/>
  <c r="M17" i="12"/>
  <c r="N17" i="12"/>
  <c r="O17" i="12"/>
  <c r="M18" i="12"/>
  <c r="N18" i="12"/>
  <c r="O18" i="12"/>
  <c r="M19" i="12"/>
  <c r="N19" i="12"/>
  <c r="O19" i="12"/>
  <c r="M20" i="12"/>
  <c r="N20" i="12"/>
  <c r="O20" i="12"/>
  <c r="M21" i="12"/>
  <c r="N21" i="12"/>
  <c r="O21" i="12"/>
  <c r="M22" i="12"/>
  <c r="N22" i="12"/>
  <c r="O22" i="12"/>
  <c r="M23" i="12"/>
  <c r="N23" i="12"/>
  <c r="O23" i="12"/>
  <c r="M24" i="12"/>
  <c r="N24" i="12"/>
  <c r="O24" i="12"/>
  <c r="M25" i="12"/>
  <c r="N25" i="12"/>
  <c r="O25" i="12"/>
  <c r="M26" i="12"/>
  <c r="N26" i="12"/>
  <c r="O26" i="12"/>
  <c r="AA16" i="12"/>
  <c r="AA15" i="12"/>
  <c r="X16" i="12"/>
  <c r="X15" i="12"/>
  <c r="Y16" i="12"/>
  <c r="Y15" i="12"/>
  <c r="Z16" i="12"/>
  <c r="Z15" i="12"/>
  <c r="M16" i="12"/>
  <c r="N16" i="12"/>
  <c r="O16" i="12"/>
  <c r="Q16" i="12"/>
  <c r="R16" i="12"/>
  <c r="T16" i="12"/>
  <c r="U16" i="12"/>
  <c r="W16" i="12"/>
  <c r="H16" i="12" l="1"/>
  <c r="W15" i="12"/>
  <c r="U15" i="12"/>
  <c r="T15" i="12"/>
  <c r="R15" i="12"/>
  <c r="Q15" i="12"/>
  <c r="M15" i="12"/>
  <c r="N15" i="12"/>
  <c r="O15" i="12"/>
  <c r="L16" i="12"/>
  <c r="L17" i="12"/>
  <c r="L18" i="12"/>
  <c r="L19" i="12"/>
  <c r="L20" i="12"/>
  <c r="L21" i="12"/>
  <c r="L22" i="12"/>
  <c r="L23" i="12"/>
  <c r="L24" i="12"/>
  <c r="L25" i="12"/>
  <c r="L26" i="12"/>
  <c r="L15" i="12"/>
  <c r="H15" i="12"/>
  <c r="C16" i="12"/>
  <c r="D16" i="12"/>
  <c r="E16" i="12"/>
  <c r="F16" i="12"/>
  <c r="C17" i="12"/>
  <c r="D17" i="12"/>
  <c r="E17" i="12"/>
  <c r="F17" i="12"/>
  <c r="I17" i="12" s="1"/>
  <c r="C18" i="12"/>
  <c r="D18" i="12"/>
  <c r="E18" i="12"/>
  <c r="F18" i="12"/>
  <c r="I18" i="12" s="1"/>
  <c r="C19" i="12"/>
  <c r="D19" i="12"/>
  <c r="E19" i="12"/>
  <c r="F19" i="12"/>
  <c r="I19" i="12" s="1"/>
  <c r="C20" i="12"/>
  <c r="D20" i="12"/>
  <c r="E20" i="12"/>
  <c r="F20" i="12"/>
  <c r="C21" i="12"/>
  <c r="D21" i="12"/>
  <c r="E21" i="12"/>
  <c r="F21" i="12"/>
  <c r="C22" i="12"/>
  <c r="D22" i="12"/>
  <c r="E22" i="12"/>
  <c r="F22" i="12"/>
  <c r="C23" i="12"/>
  <c r="D23" i="12"/>
  <c r="E23" i="12"/>
  <c r="F23" i="12"/>
  <c r="C24" i="12"/>
  <c r="D24" i="12"/>
  <c r="E24" i="12"/>
  <c r="F24" i="12"/>
  <c r="C25" i="12"/>
  <c r="D25" i="12"/>
  <c r="E25" i="12"/>
  <c r="F25" i="12"/>
  <c r="C26" i="12"/>
  <c r="D26" i="12"/>
  <c r="E26" i="12"/>
  <c r="F26" i="12"/>
  <c r="D15" i="12"/>
  <c r="E15" i="12"/>
  <c r="F15" i="12"/>
  <c r="Q27" i="12"/>
  <c r="C15" i="12"/>
  <c r="I16" i="12" l="1"/>
  <c r="I15" i="12"/>
  <c r="L27" i="12"/>
  <c r="H27" i="12"/>
  <c r="M27" i="12"/>
  <c r="D27" i="12"/>
  <c r="C27" i="12"/>
  <c r="U27" i="12"/>
  <c r="Y27" i="12"/>
  <c r="R27" i="12"/>
  <c r="N27" i="12"/>
  <c r="AA27" i="12"/>
  <c r="Z27" i="12"/>
  <c r="X27" i="12"/>
  <c r="T27" i="12"/>
  <c r="O27" i="12"/>
  <c r="E27" i="12"/>
  <c r="Q27" i="11"/>
  <c r="L27" i="11"/>
  <c r="H27" i="11"/>
  <c r="Q27" i="10"/>
  <c r="L27" i="10"/>
  <c r="E29" i="12" l="1"/>
  <c r="D29" i="12"/>
  <c r="O29" i="12"/>
  <c r="W27" i="12"/>
  <c r="X29" i="12" s="1"/>
  <c r="F27" i="12"/>
  <c r="H27" i="10"/>
  <c r="H27" i="9"/>
  <c r="Y27" i="11"/>
  <c r="Z27" i="11"/>
  <c r="AA27" i="11"/>
  <c r="U27" i="11"/>
  <c r="T27" i="11"/>
  <c r="N27" i="11"/>
  <c r="M27" i="11"/>
  <c r="D27" i="11"/>
  <c r="E27" i="1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17" i="10"/>
  <c r="A18" i="10" s="1"/>
  <c r="A19" i="10" s="1"/>
  <c r="A20" i="10" s="1"/>
  <c r="A21" i="10" s="1"/>
  <c r="A22" i="10" s="1"/>
  <c r="A23" i="10" s="1"/>
  <c r="A24" i="10" s="1"/>
  <c r="A25" i="10" s="1"/>
  <c r="A26" i="10" s="1"/>
  <c r="A16" i="10"/>
  <c r="F29" i="12" l="1"/>
  <c r="Y29" i="12"/>
  <c r="X27" i="11"/>
  <c r="O27" i="11"/>
  <c r="C27" i="11"/>
  <c r="R27" i="11"/>
  <c r="O29" i="11"/>
  <c r="F27" i="11"/>
  <c r="W27" i="11" l="1"/>
  <c r="X29" i="11" s="1"/>
  <c r="F29" i="11"/>
  <c r="E29" i="11"/>
  <c r="D29" i="11"/>
  <c r="Y29" i="11" l="1"/>
  <c r="X16" i="9" l="1"/>
  <c r="Y16" i="9"/>
  <c r="Z16" i="9"/>
  <c r="AA16" i="9"/>
  <c r="X17" i="9"/>
  <c r="Y17" i="9"/>
  <c r="Z17" i="9"/>
  <c r="AA17" i="9"/>
  <c r="X18" i="9"/>
  <c r="Y18" i="9"/>
  <c r="Z18" i="9"/>
  <c r="AA18" i="9"/>
  <c r="X19" i="9"/>
  <c r="Y19" i="9"/>
  <c r="Z19" i="9"/>
  <c r="AA19" i="9"/>
  <c r="X20" i="9"/>
  <c r="Y20" i="9"/>
  <c r="Z20" i="9"/>
  <c r="AA20" i="9"/>
  <c r="X21" i="9"/>
  <c r="Y21" i="9"/>
  <c r="Z21" i="9"/>
  <c r="AA21" i="9"/>
  <c r="X22" i="9"/>
  <c r="Y22" i="9"/>
  <c r="Z22" i="9"/>
  <c r="AA22" i="9"/>
  <c r="X23" i="9"/>
  <c r="Y23" i="9"/>
  <c r="Z23" i="9"/>
  <c r="AA23" i="9"/>
  <c r="X24" i="9"/>
  <c r="Y24" i="9"/>
  <c r="Z24" i="9"/>
  <c r="AA24" i="9"/>
  <c r="X25" i="9"/>
  <c r="Y25" i="9"/>
  <c r="Z25" i="9"/>
  <c r="AA25" i="9"/>
  <c r="X26" i="9"/>
  <c r="Y26" i="9"/>
  <c r="Z26" i="9"/>
  <c r="AA26" i="9"/>
  <c r="AA15" i="9"/>
  <c r="Z15" i="9"/>
  <c r="Y15" i="9"/>
  <c r="X15" i="9"/>
  <c r="M22" i="9"/>
  <c r="M21" i="9"/>
  <c r="M27" i="10" l="1"/>
  <c r="Y27" i="10"/>
  <c r="F27" i="10"/>
  <c r="Z27" i="10"/>
  <c r="D27" i="10"/>
  <c r="R27" i="10"/>
  <c r="AA27" i="10"/>
  <c r="T27" i="10"/>
  <c r="N27" i="10"/>
  <c r="U27" i="10"/>
  <c r="O27" i="10"/>
  <c r="X27" i="10"/>
  <c r="E27" i="10"/>
  <c r="C27" i="10"/>
  <c r="X27" i="9"/>
  <c r="AA27" i="9"/>
  <c r="Z27" i="9"/>
  <c r="Y27" i="9"/>
  <c r="D29" i="10" l="1"/>
  <c r="O29" i="10"/>
  <c r="W27" i="10"/>
  <c r="Y29" i="10" s="1"/>
  <c r="F29" i="10"/>
  <c r="E29" i="10"/>
  <c r="C17" i="9"/>
  <c r="D17" i="9"/>
  <c r="E17" i="9"/>
  <c r="F17" i="9"/>
  <c r="G17" i="9"/>
  <c r="H17" i="9"/>
  <c r="L17" i="9"/>
  <c r="M17" i="9"/>
  <c r="N17" i="9"/>
  <c r="O17" i="9"/>
  <c r="Q17" i="9"/>
  <c r="R17" i="9"/>
  <c r="T17" i="9"/>
  <c r="U17" i="9"/>
  <c r="C18" i="9"/>
  <c r="D18" i="9"/>
  <c r="E18" i="9"/>
  <c r="F18" i="9"/>
  <c r="G18" i="9"/>
  <c r="H18" i="9"/>
  <c r="L18" i="9"/>
  <c r="M18" i="9"/>
  <c r="N18" i="9"/>
  <c r="O18" i="9"/>
  <c r="Q18" i="9"/>
  <c r="R18" i="9"/>
  <c r="T18" i="9"/>
  <c r="U18" i="9"/>
  <c r="C19" i="9"/>
  <c r="D19" i="9"/>
  <c r="E19" i="9"/>
  <c r="F19" i="9"/>
  <c r="G19" i="9"/>
  <c r="H19" i="9"/>
  <c r="L19" i="9"/>
  <c r="M19" i="9"/>
  <c r="N19" i="9"/>
  <c r="O19" i="9"/>
  <c r="Q19" i="9"/>
  <c r="R19" i="9"/>
  <c r="T19" i="9"/>
  <c r="U19" i="9"/>
  <c r="C20" i="9"/>
  <c r="D20" i="9"/>
  <c r="E20" i="9"/>
  <c r="F20" i="9"/>
  <c r="G20" i="9"/>
  <c r="H20" i="9"/>
  <c r="L20" i="9"/>
  <c r="M20" i="9"/>
  <c r="N20" i="9"/>
  <c r="O20" i="9"/>
  <c r="Q20" i="9"/>
  <c r="R20" i="9"/>
  <c r="T20" i="9"/>
  <c r="U20" i="9"/>
  <c r="C21" i="9"/>
  <c r="D21" i="9"/>
  <c r="E21" i="9"/>
  <c r="F21" i="9"/>
  <c r="G21" i="9"/>
  <c r="H21" i="9"/>
  <c r="L21" i="9"/>
  <c r="N21" i="9"/>
  <c r="O21" i="9"/>
  <c r="Q21" i="9"/>
  <c r="R21" i="9"/>
  <c r="T21" i="9"/>
  <c r="U21" i="9"/>
  <c r="C22" i="9"/>
  <c r="D22" i="9"/>
  <c r="E22" i="9"/>
  <c r="F22" i="9"/>
  <c r="G22" i="9"/>
  <c r="H22" i="9"/>
  <c r="L22" i="9"/>
  <c r="N22" i="9"/>
  <c r="O22" i="9"/>
  <c r="Q22" i="9"/>
  <c r="R22" i="9"/>
  <c r="T22" i="9"/>
  <c r="U22" i="9"/>
  <c r="C23" i="9"/>
  <c r="D23" i="9"/>
  <c r="E23" i="9"/>
  <c r="F23" i="9"/>
  <c r="G23" i="9"/>
  <c r="H23" i="9"/>
  <c r="L23" i="9"/>
  <c r="M23" i="9"/>
  <c r="N23" i="9"/>
  <c r="O23" i="9"/>
  <c r="Q23" i="9"/>
  <c r="R23" i="9"/>
  <c r="T23" i="9"/>
  <c r="U23" i="9"/>
  <c r="C24" i="9"/>
  <c r="D24" i="9"/>
  <c r="E24" i="9"/>
  <c r="F24" i="9"/>
  <c r="G24" i="9"/>
  <c r="H24" i="9"/>
  <c r="L24" i="9"/>
  <c r="M24" i="9"/>
  <c r="N24" i="9"/>
  <c r="O24" i="9"/>
  <c r="Q24" i="9"/>
  <c r="R24" i="9"/>
  <c r="T24" i="9"/>
  <c r="U24" i="9"/>
  <c r="C25" i="9"/>
  <c r="D25" i="9"/>
  <c r="E25" i="9"/>
  <c r="F25" i="9"/>
  <c r="G25" i="9"/>
  <c r="H25" i="9"/>
  <c r="L25" i="9"/>
  <c r="M25" i="9"/>
  <c r="N25" i="9"/>
  <c r="O25" i="9"/>
  <c r="Q25" i="9"/>
  <c r="R25" i="9"/>
  <c r="T25" i="9"/>
  <c r="U25" i="9"/>
  <c r="C26" i="9"/>
  <c r="D26" i="9"/>
  <c r="E26" i="9"/>
  <c r="F26" i="9"/>
  <c r="G26" i="9"/>
  <c r="H26" i="9"/>
  <c r="L26" i="9"/>
  <c r="M26" i="9"/>
  <c r="N26" i="9"/>
  <c r="O26" i="9"/>
  <c r="Q26" i="9"/>
  <c r="R26" i="9"/>
  <c r="T26" i="9"/>
  <c r="U26" i="9"/>
  <c r="I26" i="9" l="1"/>
  <c r="I25" i="9"/>
  <c r="W25" i="9"/>
  <c r="X29" i="10"/>
  <c r="I24" i="9"/>
  <c r="I19" i="9"/>
  <c r="I22" i="9"/>
  <c r="I17" i="9"/>
  <c r="I23" i="9"/>
  <c r="I20" i="9"/>
  <c r="I21" i="9"/>
  <c r="I18" i="9"/>
  <c r="W18" i="9"/>
  <c r="W19" i="9"/>
  <c r="W20" i="9"/>
  <c r="W24" i="9"/>
  <c r="W26" i="9"/>
  <c r="W17" i="9"/>
  <c r="W22" i="9"/>
  <c r="W21" i="9"/>
  <c r="W23" i="9"/>
  <c r="L27" i="9"/>
  <c r="C16" i="9"/>
  <c r="D16" i="9"/>
  <c r="E16" i="9"/>
  <c r="F16" i="9"/>
  <c r="G16" i="9"/>
  <c r="H16" i="9"/>
  <c r="L16" i="9"/>
  <c r="M16" i="9"/>
  <c r="N16" i="9"/>
  <c r="O16" i="9"/>
  <c r="Q16" i="9"/>
  <c r="R16" i="9"/>
  <c r="T16" i="9"/>
  <c r="U16" i="9"/>
  <c r="Q27" i="9"/>
  <c r="U15" i="9"/>
  <c r="T15" i="9"/>
  <c r="R15" i="9"/>
  <c r="Q15" i="9"/>
  <c r="O15" i="9"/>
  <c r="N15" i="9"/>
  <c r="M15" i="9"/>
  <c r="L15" i="9"/>
  <c r="H15" i="9"/>
  <c r="G15" i="9"/>
  <c r="F15" i="9"/>
  <c r="E15" i="9"/>
  <c r="D15" i="9"/>
  <c r="C15" i="9"/>
  <c r="C27" i="9" l="1"/>
  <c r="R27" i="9"/>
  <c r="M27" i="9"/>
  <c r="I15" i="9"/>
  <c r="W16" i="9"/>
  <c r="I16" i="9"/>
  <c r="E27" i="9"/>
  <c r="W15" i="9"/>
  <c r="U27" i="9"/>
  <c r="D27" i="9"/>
  <c r="N27" i="9"/>
  <c r="T27" i="9"/>
  <c r="F27" i="9"/>
  <c r="I27" i="9" s="1"/>
  <c r="O27" i="9"/>
  <c r="O29" i="9" l="1"/>
  <c r="E29" i="9"/>
  <c r="D29" i="9"/>
  <c r="F29" i="9"/>
  <c r="W27" i="9"/>
  <c r="X29" i="9" l="1"/>
  <c r="Y29" i="9"/>
</calcChain>
</file>

<file path=xl/sharedStrings.xml><?xml version="1.0" encoding="utf-8"?>
<sst xmlns="http://schemas.openxmlformats.org/spreadsheetml/2006/main" count="284" uniqueCount="56">
  <si>
    <t>Slot/ETG's</t>
  </si>
  <si>
    <t>Table Games</t>
  </si>
  <si>
    <t>Poker Tables</t>
  </si>
  <si>
    <t>Promotional</t>
  </si>
  <si>
    <t xml:space="preserve"> </t>
  </si>
  <si>
    <t>Avg Daily</t>
  </si>
  <si>
    <t>Credits</t>
  </si>
  <si>
    <t>Slot Gaming</t>
  </si>
  <si>
    <t>Slot &amp; ETG</t>
  </si>
  <si>
    <t>Slots &amp;</t>
  </si>
  <si>
    <t>Win/Unit</t>
  </si>
  <si>
    <t>Table Game</t>
  </si>
  <si>
    <t>Poker Table</t>
  </si>
  <si>
    <t>Month</t>
  </si>
  <si>
    <t>Played</t>
  </si>
  <si>
    <t>Won</t>
  </si>
  <si>
    <t>GGR</t>
  </si>
  <si>
    <t>ETG's</t>
  </si>
  <si>
    <t>per Day</t>
  </si>
  <si>
    <t>Tables</t>
  </si>
  <si>
    <t>Drop</t>
  </si>
  <si>
    <t>Total GGR</t>
  </si>
  <si>
    <t>Total</t>
  </si>
  <si>
    <t>Prior Period</t>
  </si>
  <si>
    <t>Net Revenue</t>
  </si>
  <si>
    <t xml:space="preserve">Unclaimed </t>
  </si>
  <si>
    <t>Adjustments</t>
  </si>
  <si>
    <t>to Operator</t>
  </si>
  <si>
    <t>Gaming Tax</t>
  </si>
  <si>
    <t>Funds</t>
  </si>
  <si>
    <t>Fines &amp; Penalties</t>
  </si>
  <si>
    <t>Notes:</t>
  </si>
  <si>
    <t>Sports
Wagering</t>
  </si>
  <si>
    <t xml:space="preserve">Sports </t>
  </si>
  <si>
    <t>Wagering</t>
  </si>
  <si>
    <t>Handle</t>
  </si>
  <si>
    <t>Total Gross Gaming Revenue (GGR) - Fiscal Year 2023/2024</t>
  </si>
  <si>
    <t>New York State Gaming Commission</t>
  </si>
  <si>
    <t>Statewide Commercial Gaming Results</t>
  </si>
  <si>
    <t>www.gaming.ny.gov</t>
  </si>
  <si>
    <t>(518) 388-3415</t>
  </si>
  <si>
    <t xml:space="preserve">Poker </t>
  </si>
  <si>
    <t xml:space="preserve">Avg </t>
  </si>
  <si>
    <t>Daily</t>
  </si>
  <si>
    <t xml:space="preserve">3) Adjustments, Fines, and Penalties are comprised of gaming tax audit adjustments, fines, and penalties due to the Commercial Gaming Revenue Fund pursuant to Racing, Pari-Mutuel Wagering and Breeding Law.  Fines due to OASAS are not included in these figures. </t>
  </si>
  <si>
    <t>4) The minimum number of table games in each facility license is verified by combining the total Average Daily Tables &amp; Average Daily Poker Tables on a weekly basis. Fluctuations may occur.</t>
  </si>
  <si>
    <t>5) Sports wagering gross gaming revenue is reported on a cash basis in New York State. Wagers on future events are taxed as current revenue and payouts for winning wagers are recognized in the period redeemed.</t>
  </si>
  <si>
    <t>2) 	Distributions to municipalities and counties are made by the Gaming Commission on a quarterly basis.</t>
  </si>
  <si>
    <t>Report compiled by the New York State Gaming Commission based on data provided by Rivers Casino and Resort, Tioga Downs Casino, del Lago Resort and Casino, and Resorts World Catskills.</t>
  </si>
  <si>
    <t xml:space="preserve">P.O. Box 7500 </t>
  </si>
  <si>
    <t>Schenectady, NY 12301</t>
  </si>
  <si>
    <t>Statewide Totals</t>
  </si>
  <si>
    <t>1) The gaming tax on Slot/ETG revenue, Table Game and Sports Wagering revenue, prior period adjustments, fines, penalties, and unclaimed funds are allocated 80% to Education/Property Tax Relief, 10% split equally between the host municipality and host county, and 10% split among non-host counties within the region on a per capita basis.</t>
  </si>
  <si>
    <t>Total Gross Gaming Revenue (GGR) - Fiscal Year 2022/2023</t>
  </si>
  <si>
    <t>Total Gross Gaming Revenue (GGR) - Fiscal Year 2021/2022</t>
  </si>
  <si>
    <t>Total Gross Gaming Revenue (GGR) -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</si>
</sst>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[$-409]mmm\-yy;@"/>
    <numFmt numFmtId="165" formatCode="0.00%_);[Red]\(0.00%\)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6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6" fontId="6" fillId="0" borderId="4" xfId="0" applyNumberFormat="1" applyFont="1" applyBorder="1" applyAlignment="1">
      <alignment horizontal="center"/>
    </xf>
    <xf numFmtId="6" fontId="6" fillId="0" borderId="0" xfId="0" applyNumberFormat="1" applyFont="1" applyAlignment="1">
      <alignment horizontal="center"/>
    </xf>
    <xf numFmtId="6" fontId="6" fillId="0" borderId="0" xfId="0" applyNumberFormat="1" applyFont="1" applyBorder="1" applyAlignment="1"/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6" fontId="7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/>
    </xf>
    <xf numFmtId="38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6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6" fontId="8" fillId="0" borderId="5" xfId="0" applyNumberFormat="1" applyFont="1" applyBorder="1" applyAlignment="1">
      <alignment horizontal="center"/>
    </xf>
    <xf numFmtId="38" fontId="8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5" fontId="0" fillId="0" borderId="0" xfId="0" applyNumberFormat="1" applyAlignment="1"/>
    <xf numFmtId="38" fontId="0" fillId="0" borderId="0" xfId="0" applyNumberFormat="1" applyAlignment="1"/>
    <xf numFmtId="6" fontId="0" fillId="0" borderId="0" xfId="0" applyNumberFormat="1" applyAlignment="1"/>
    <xf numFmtId="6" fontId="0" fillId="0" borderId="6" xfId="0" applyNumberFormat="1" applyBorder="1" applyAlignment="1"/>
    <xf numFmtId="6" fontId="0" fillId="0" borderId="0" xfId="0" applyNumberFormat="1" applyBorder="1" applyAlignment="1"/>
    <xf numFmtId="38" fontId="0" fillId="0" borderId="0" xfId="0" applyNumberFormat="1" applyBorder="1" applyAlignment="1"/>
    <xf numFmtId="165" fontId="0" fillId="0" borderId="0" xfId="0" applyNumberFormat="1" applyAlignment="1">
      <alignment horizontal="center"/>
    </xf>
    <xf numFmtId="165" fontId="0" fillId="0" borderId="0" xfId="0" applyNumberFormat="1" applyBorder="1" applyAlignment="1"/>
    <xf numFmtId="10" fontId="0" fillId="0" borderId="0" xfId="0" applyNumberFormat="1" applyFill="1" applyBorder="1" applyAlignment="1"/>
    <xf numFmtId="165" fontId="0" fillId="0" borderId="0" xfId="0" applyNumberFormat="1" applyAlignment="1"/>
    <xf numFmtId="165" fontId="8" fillId="0" borderId="0" xfId="0" applyNumberFormat="1" applyFont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left"/>
    </xf>
    <xf numFmtId="165" fontId="10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 wrapText="1"/>
    </xf>
    <xf numFmtId="6" fontId="0" fillId="0" borderId="0" xfId="0" applyNumberFormat="1" applyAlignment="1">
      <alignment wrapText="1"/>
    </xf>
    <xf numFmtId="38" fontId="0" fillId="0" borderId="0" xfId="0" applyNumberFormat="1" applyAlignment="1">
      <alignment wrapText="1"/>
    </xf>
    <xf numFmtId="0" fontId="8" fillId="0" borderId="5" xfId="0" applyFont="1" applyBorder="1" applyAlignment="1">
      <alignment horizontal="center"/>
    </xf>
    <xf numFmtId="0" fontId="11" fillId="0" borderId="0" xfId="0" applyFont="1"/>
    <xf numFmtId="5" fontId="0" fillId="0" borderId="6" xfId="0" applyNumberFormat="1" applyFont="1" applyBorder="1" applyAlignment="1"/>
    <xf numFmtId="5" fontId="0" fillId="0" borderId="0" xfId="0" applyNumberFormat="1"/>
    <xf numFmtId="37" fontId="0" fillId="0" borderId="0" xfId="0" applyNumberFormat="1"/>
    <xf numFmtId="6" fontId="0" fillId="0" borderId="0" xfId="0" applyNumberFormat="1"/>
    <xf numFmtId="38" fontId="0" fillId="0" borderId="0" xfId="0" applyNumberFormat="1"/>
    <xf numFmtId="5" fontId="0" fillId="0" borderId="6" xfId="0" applyNumberFormat="1" applyBorder="1"/>
    <xf numFmtId="38" fontId="0" fillId="0" borderId="6" xfId="0" applyNumberFormat="1" applyBorder="1"/>
    <xf numFmtId="6" fontId="0" fillId="0" borderId="6" xfId="0" applyNumberFormat="1" applyBorder="1"/>
    <xf numFmtId="166" fontId="0" fillId="0" borderId="0" xfId="0" applyNumberFormat="1"/>
    <xf numFmtId="5" fontId="0" fillId="0" borderId="0" xfId="0" applyNumberFormat="1" applyBorder="1" applyAlignment="1"/>
    <xf numFmtId="5" fontId="0" fillId="0" borderId="6" xfId="0" applyNumberFormat="1" applyFill="1" applyBorder="1"/>
    <xf numFmtId="1" fontId="0" fillId="0" borderId="0" xfId="0" applyNumberFormat="1"/>
    <xf numFmtId="164" fontId="5" fillId="2" borderId="4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5" fontId="10" fillId="0" borderId="0" xfId="0" applyNumberFormat="1" applyFont="1" applyAlignment="1">
      <alignment horizontal="left" wrapText="1"/>
    </xf>
    <xf numFmtId="165" fontId="10" fillId="0" borderId="0" xfId="0" applyNumberFormat="1" applyFont="1" applyFill="1" applyAlignment="1">
      <alignment horizontal="left" wrapText="1"/>
    </xf>
    <xf numFmtId="6" fontId="6" fillId="0" borderId="1" xfId="0" applyNumberFormat="1" applyFont="1" applyBorder="1" applyAlignment="1">
      <alignment horizontal="center"/>
    </xf>
    <xf numFmtId="6" fontId="6" fillId="0" borderId="2" xfId="0" applyNumberFormat="1" applyFont="1" applyBorder="1" applyAlignment="1">
      <alignment horizontal="center"/>
    </xf>
    <xf numFmtId="6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6" fontId="4" fillId="0" borderId="0" xfId="1" applyNumberFormat="1" applyFont="1" applyFill="1" applyAlignment="1" applyProtection="1">
      <alignment horizontal="center"/>
    </xf>
    <xf numFmtId="6" fontId="1" fillId="0" borderId="0" xfId="0" applyNumberFormat="1" applyFont="1" applyAlignment="1">
      <alignment horizontal="center"/>
    </xf>
    <xf numFmtId="6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6" fontId="13" fillId="0" borderId="0" xfId="1" applyNumberFormat="1" applyFont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142875</xdr:rowOff>
    </xdr:from>
    <xdr:to>
      <xdr:col>3</xdr:col>
      <xdr:colOff>400050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121AFD-1961-4189-AC8C-7DB736E07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5"/>
          <a:ext cx="1847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269875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EED1AC-F569-44A1-835B-E38F4D3F9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32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142875</xdr:rowOff>
    </xdr:from>
    <xdr:to>
      <xdr:col>3</xdr:col>
      <xdr:colOff>400050</xdr:colOff>
      <xdr:row>3</xdr:row>
      <xdr:rowOff>104775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A6B1A1E-EF4A-4D35-86FF-6382411CA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5"/>
          <a:ext cx="1847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269875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A8BD61-D530-4FB9-9825-6F4AF0FA6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32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142875</xdr:rowOff>
    </xdr:from>
    <xdr:to>
      <xdr:col>3</xdr:col>
      <xdr:colOff>400050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8A26E0-3741-4A9B-BCA3-F03FC2760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5"/>
          <a:ext cx="1847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269875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8789F4-AA4D-4079-BAF1-B9F531E86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32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142875</xdr:rowOff>
    </xdr:from>
    <xdr:to>
      <xdr:col>3</xdr:col>
      <xdr:colOff>400050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6E7C47-0472-46E9-9E1E-F6333F086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5"/>
          <a:ext cx="1847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269875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41B770-93C7-4E1E-B043-D1A4DC44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32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FUNDS\COMMERCIAL%20GAMING\7_Monthly%20Website%20Reports_Commercial\Tioga%20Monthly%20Commercial%20Gaming%20Report.xlsx" TargetMode="External"/><Relationship Id="rId1" Type="http://schemas.openxmlformats.org/officeDocument/2006/relationships/externalLinkPath" Target="Tioga%20Monthly%20Commercial%20Gaming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FUNDS\COMMERCIAL%20GAMING\7_Monthly%20Website%20Reports_Commercial\Rivers%20Monthly%20Commercial%20Gaming%20Report.xlsx" TargetMode="External"/><Relationship Id="rId1" Type="http://schemas.openxmlformats.org/officeDocument/2006/relationships/externalLinkPath" Target="Rivers%20Monthly%20Commercial%20Gaming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FUNDS\COMMERCIAL%20GAMING\7_Monthly%20Website%20Reports_Commercial\Resorts%20World%20Catskills%20Casino%20Monthly%20Commercial%20Gaming%20Report.xlsx" TargetMode="External"/><Relationship Id="rId1" Type="http://schemas.openxmlformats.org/officeDocument/2006/relationships/externalLinkPath" Target="Resorts%20World%20Catskills%20Casino%20Monthly%20Commercial%20Gaming%20Repor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FUNDS\COMMERCIAL%20GAMING\7_Monthly%20Website%20Reports_Commercial\del%20Lago%20Monthly%20Commercial%20Gaming%20Report.xlsx" TargetMode="External"/><Relationship Id="rId1" Type="http://schemas.openxmlformats.org/officeDocument/2006/relationships/externalLinkPath" Target="del%20Lago%20Monthly%20Commercial%20Gaming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4-25 Tioga Monthly"/>
      <sheetName val="23-24 Tioga Monthly"/>
      <sheetName val="22-23 Tioga Monthly"/>
      <sheetName val="21-22 Tioga Monthly"/>
      <sheetName val="20-21 Tioga Monthly"/>
      <sheetName val="19-20 Tioga Monthly"/>
      <sheetName val="18 -19 Tioga Monthly "/>
      <sheetName val="17-18 Tioga Monthly "/>
      <sheetName val="16-17 Tioga Monthly"/>
    </sheetNames>
    <sheetDataSet>
      <sheetData sheetId="0">
        <row r="14">
          <cell r="C14">
            <v>108050050.33000001</v>
          </cell>
          <cell r="D14">
            <v>1331695.96</v>
          </cell>
          <cell r="E14">
            <v>98688843.670000002</v>
          </cell>
          <cell r="F14">
            <v>8029510.7000000011</v>
          </cell>
          <cell r="H14">
            <v>893</v>
          </cell>
          <cell r="L14">
            <v>29</v>
          </cell>
          <cell r="M14">
            <v>5667539</v>
          </cell>
          <cell r="N14">
            <v>159670</v>
          </cell>
          <cell r="O14">
            <v>1098466.5</v>
          </cell>
          <cell r="Q14">
            <v>6</v>
          </cell>
          <cell r="R14">
            <v>49208</v>
          </cell>
          <cell r="T14">
            <v>741171.75</v>
          </cell>
          <cell r="U14">
            <v>128075</v>
          </cell>
          <cell r="W14">
            <v>9305260.2000000011</v>
          </cell>
        </row>
        <row r="15">
          <cell r="C15">
            <v>108123208.13000001</v>
          </cell>
          <cell r="D15">
            <v>1375567.68</v>
          </cell>
          <cell r="E15">
            <v>98445023.269999996</v>
          </cell>
          <cell r="F15">
            <v>8302617.1800000034</v>
          </cell>
          <cell r="H15">
            <v>893</v>
          </cell>
          <cell r="L15">
            <v>29</v>
          </cell>
          <cell r="M15">
            <v>5118769</v>
          </cell>
          <cell r="N15">
            <v>215945</v>
          </cell>
          <cell r="O15">
            <v>984219.25</v>
          </cell>
          <cell r="Q15">
            <v>6</v>
          </cell>
          <cell r="R15">
            <v>44771</v>
          </cell>
          <cell r="T15">
            <v>375621.25</v>
          </cell>
          <cell r="U15">
            <v>50292.25</v>
          </cell>
          <cell r="W15">
            <v>9381899.6800000034</v>
          </cell>
        </row>
        <row r="16">
          <cell r="C16">
            <v>106515811.97</v>
          </cell>
          <cell r="D16">
            <v>1401170.38</v>
          </cell>
          <cell r="E16">
            <v>97000157.870000005</v>
          </cell>
          <cell r="F16">
            <v>8114483.7200000007</v>
          </cell>
          <cell r="H16">
            <v>893</v>
          </cell>
          <cell r="L16">
            <v>29</v>
          </cell>
          <cell r="M16">
            <v>5620693</v>
          </cell>
          <cell r="N16">
            <v>239405</v>
          </cell>
          <cell r="O16">
            <v>795394.1</v>
          </cell>
          <cell r="Q16">
            <v>6</v>
          </cell>
          <cell r="R16">
            <v>37775</v>
          </cell>
          <cell r="T16">
            <v>316912.75</v>
          </cell>
          <cell r="U16">
            <v>17791</v>
          </cell>
          <cell r="W16">
            <v>8965443.8200000003</v>
          </cell>
        </row>
        <row r="17">
          <cell r="C17">
            <v>104165539.80999999</v>
          </cell>
          <cell r="D17">
            <v>1323340.26</v>
          </cell>
          <cell r="E17">
            <v>94998968.159999996</v>
          </cell>
          <cell r="F17">
            <v>7843231.3899999997</v>
          </cell>
          <cell r="H17">
            <v>893</v>
          </cell>
          <cell r="L17">
            <v>29</v>
          </cell>
          <cell r="M17">
            <v>5693516</v>
          </cell>
          <cell r="N17">
            <v>228010</v>
          </cell>
          <cell r="O17">
            <v>976889.5</v>
          </cell>
          <cell r="Q17">
            <v>6</v>
          </cell>
          <cell r="R17">
            <v>42881</v>
          </cell>
          <cell r="T17">
            <v>347744.25</v>
          </cell>
          <cell r="U17">
            <v>77151.5</v>
          </cell>
          <cell r="W17">
            <v>8940153.3900000006</v>
          </cell>
        </row>
        <row r="18">
          <cell r="C18">
            <v>106896252.06</v>
          </cell>
          <cell r="D18">
            <v>1398249.44</v>
          </cell>
          <cell r="E18">
            <v>97324315.719999999</v>
          </cell>
          <cell r="F18">
            <v>8173686.8999999985</v>
          </cell>
          <cell r="L18">
            <v>29</v>
          </cell>
          <cell r="M18">
            <v>5912304</v>
          </cell>
          <cell r="N18">
            <v>235840</v>
          </cell>
          <cell r="O18">
            <v>1233624.75</v>
          </cell>
          <cell r="Q18">
            <v>6</v>
          </cell>
          <cell r="R18">
            <v>43652</v>
          </cell>
          <cell r="T18">
            <v>291741.75</v>
          </cell>
          <cell r="U18">
            <v>104538.75</v>
          </cell>
          <cell r="W18">
            <v>9555502.3999999985</v>
          </cell>
        </row>
        <row r="19">
          <cell r="C19"/>
          <cell r="D19"/>
          <cell r="E19"/>
          <cell r="F19"/>
          <cell r="L19"/>
          <cell r="M19"/>
          <cell r="N19"/>
          <cell r="O19"/>
          <cell r="Q19"/>
          <cell r="R19"/>
          <cell r="T19"/>
          <cell r="U19"/>
          <cell r="W19">
            <v>0</v>
          </cell>
        </row>
        <row r="20">
          <cell r="C20"/>
          <cell r="D20"/>
          <cell r="E20"/>
          <cell r="F20"/>
          <cell r="L20"/>
          <cell r="M20"/>
          <cell r="N20"/>
          <cell r="O20"/>
          <cell r="Q20"/>
          <cell r="R20"/>
          <cell r="T20"/>
          <cell r="U20"/>
          <cell r="W20">
            <v>0</v>
          </cell>
        </row>
        <row r="21">
          <cell r="C21"/>
          <cell r="D21"/>
          <cell r="E21"/>
          <cell r="F21"/>
          <cell r="L21"/>
          <cell r="M21"/>
          <cell r="N21"/>
          <cell r="O21"/>
          <cell r="Q21"/>
          <cell r="R21"/>
          <cell r="T21"/>
          <cell r="U21"/>
          <cell r="W21">
            <v>0</v>
          </cell>
        </row>
        <row r="22">
          <cell r="C22"/>
          <cell r="D22"/>
          <cell r="E22"/>
          <cell r="F22"/>
          <cell r="L22"/>
          <cell r="M22"/>
          <cell r="N22"/>
          <cell r="O22"/>
          <cell r="Q22"/>
          <cell r="R22"/>
          <cell r="T22"/>
          <cell r="U22"/>
          <cell r="W22">
            <v>0</v>
          </cell>
        </row>
        <row r="23">
          <cell r="C23"/>
          <cell r="D23"/>
          <cell r="E23"/>
          <cell r="F23"/>
          <cell r="L23"/>
          <cell r="M23"/>
          <cell r="N23"/>
          <cell r="O23"/>
          <cell r="Q23"/>
          <cell r="R23"/>
          <cell r="T23"/>
          <cell r="U23"/>
          <cell r="W23">
            <v>0</v>
          </cell>
        </row>
        <row r="24">
          <cell r="C24"/>
          <cell r="D24"/>
          <cell r="E24"/>
          <cell r="F24"/>
          <cell r="L24"/>
          <cell r="M24"/>
          <cell r="N24"/>
          <cell r="O24"/>
          <cell r="Q24"/>
          <cell r="R24"/>
          <cell r="T24"/>
          <cell r="U24"/>
          <cell r="W24">
            <v>0</v>
          </cell>
        </row>
        <row r="25">
          <cell r="C25"/>
          <cell r="D25"/>
          <cell r="E25"/>
          <cell r="F25"/>
          <cell r="L25"/>
          <cell r="M25"/>
          <cell r="N25"/>
          <cell r="O25"/>
          <cell r="Q25"/>
          <cell r="R25"/>
          <cell r="T25"/>
          <cell r="U25"/>
          <cell r="W25">
            <v>0</v>
          </cell>
        </row>
        <row r="26">
          <cell r="H26">
            <v>893</v>
          </cell>
          <cell r="L26">
            <v>29</v>
          </cell>
          <cell r="Q26">
            <v>6</v>
          </cell>
        </row>
        <row r="36">
          <cell r="C36">
            <v>6768832.04</v>
          </cell>
          <cell r="D36">
            <v>2536428.1600000006</v>
          </cell>
          <cell r="E36">
            <v>12278.82</v>
          </cell>
          <cell r="F36">
            <v>0</v>
          </cell>
        </row>
        <row r="37">
          <cell r="C37">
            <v>6783186.2760000024</v>
          </cell>
          <cell r="D37">
            <v>2598713.404000001</v>
          </cell>
          <cell r="E37">
            <v>10083.34</v>
          </cell>
          <cell r="F37">
            <v>-111.9</v>
          </cell>
        </row>
        <row r="38">
          <cell r="C38">
            <v>6446002.6940000001</v>
          </cell>
          <cell r="D38">
            <v>2519441.1260000002</v>
          </cell>
          <cell r="E38">
            <v>5761.17</v>
          </cell>
          <cell r="F38">
            <v>0</v>
          </cell>
        </row>
        <row r="39">
          <cell r="C39">
            <v>6477491.7729999991</v>
          </cell>
          <cell r="D39">
            <v>2462661.6170000001</v>
          </cell>
          <cell r="E39">
            <v>7239.37</v>
          </cell>
          <cell r="F39">
            <v>578</v>
          </cell>
        </row>
        <row r="40">
          <cell r="C40">
            <v>6965214.7799999984</v>
          </cell>
          <cell r="D40">
            <v>2590287.6199999992</v>
          </cell>
          <cell r="E40">
            <v>5977.2199999999993</v>
          </cell>
          <cell r="F40">
            <v>0</v>
          </cell>
        </row>
      </sheetData>
      <sheetData sheetId="1">
        <row r="14">
          <cell r="C14">
            <v>111637583.66</v>
          </cell>
          <cell r="D14">
            <v>1395244.77</v>
          </cell>
          <cell r="E14">
            <v>102115379.03</v>
          </cell>
          <cell r="F14">
            <v>8126959.8600000003</v>
          </cell>
          <cell r="G14"/>
          <cell r="H14">
            <v>893</v>
          </cell>
          <cell r="L14">
            <v>29</v>
          </cell>
          <cell r="M14">
            <v>5305275</v>
          </cell>
          <cell r="N14">
            <v>153905</v>
          </cell>
          <cell r="O14">
            <v>1133122.6499999999</v>
          </cell>
          <cell r="Q14">
            <v>6</v>
          </cell>
          <cell r="R14">
            <v>48854</v>
          </cell>
          <cell r="T14">
            <v>380209</v>
          </cell>
          <cell r="U14">
            <v>-7972.75</v>
          </cell>
        </row>
        <row r="15">
          <cell r="C15">
            <v>103126288.15999998</v>
          </cell>
          <cell r="D15">
            <v>1267978.3500000001</v>
          </cell>
          <cell r="E15">
            <v>94251002.400000006</v>
          </cell>
          <cell r="F15">
            <v>7607307.4099999936</v>
          </cell>
          <cell r="G15"/>
          <cell r="H15">
            <v>893</v>
          </cell>
          <cell r="L15">
            <v>29</v>
          </cell>
          <cell r="M15">
            <v>4909975</v>
          </cell>
          <cell r="N15">
            <v>144295</v>
          </cell>
          <cell r="O15">
            <v>1021594.11</v>
          </cell>
          <cell r="Q15">
            <v>6</v>
          </cell>
          <cell r="R15">
            <v>40073</v>
          </cell>
          <cell r="T15">
            <v>469424.35</v>
          </cell>
          <cell r="U15">
            <v>14357.599999999999</v>
          </cell>
        </row>
        <row r="16">
          <cell r="C16">
            <v>104943830.23</v>
          </cell>
          <cell r="D16">
            <v>1304389.9099999999</v>
          </cell>
          <cell r="E16">
            <v>95859609.120000005</v>
          </cell>
          <cell r="F16">
            <v>7779831.1999999974</v>
          </cell>
          <cell r="G16"/>
          <cell r="H16">
            <v>893</v>
          </cell>
          <cell r="L16">
            <v>29</v>
          </cell>
          <cell r="M16">
            <v>5276905</v>
          </cell>
          <cell r="N16">
            <v>147095</v>
          </cell>
          <cell r="O16">
            <v>1064411.4099999999</v>
          </cell>
          <cell r="Q16">
            <v>6</v>
          </cell>
          <cell r="R16">
            <v>40327</v>
          </cell>
          <cell r="T16">
            <v>402224</v>
          </cell>
          <cell r="U16">
            <v>5942.75</v>
          </cell>
        </row>
        <row r="17">
          <cell r="C17">
            <v>112933836.93000001</v>
          </cell>
          <cell r="D17">
            <v>1423720.82</v>
          </cell>
          <cell r="E17">
            <v>103204656.03</v>
          </cell>
          <cell r="F17">
            <v>8305460.0800000001</v>
          </cell>
          <cell r="G17"/>
          <cell r="H17">
            <v>893</v>
          </cell>
          <cell r="L17">
            <v>29</v>
          </cell>
          <cell r="M17">
            <v>5690007</v>
          </cell>
          <cell r="N17">
            <v>154385</v>
          </cell>
          <cell r="O17">
            <v>1324880.46</v>
          </cell>
          <cell r="Q17">
            <v>6</v>
          </cell>
          <cell r="R17">
            <v>46924</v>
          </cell>
          <cell r="T17">
            <v>445723.5</v>
          </cell>
          <cell r="U17">
            <v>-113751.97</v>
          </cell>
        </row>
        <row r="18">
          <cell r="C18">
            <v>106883242.83000001</v>
          </cell>
          <cell r="D18">
            <v>1309772.04</v>
          </cell>
          <cell r="E18">
            <v>97836665.599999994</v>
          </cell>
          <cell r="F18">
            <v>7736805.1900000023</v>
          </cell>
          <cell r="G18"/>
          <cell r="H18">
            <v>893</v>
          </cell>
          <cell r="L18">
            <v>29</v>
          </cell>
          <cell r="M18">
            <v>5115113</v>
          </cell>
          <cell r="N18">
            <v>141965</v>
          </cell>
          <cell r="O18">
            <v>837167.59</v>
          </cell>
          <cell r="Q18">
            <v>6</v>
          </cell>
          <cell r="R18">
            <v>41725</v>
          </cell>
          <cell r="T18">
            <v>557066</v>
          </cell>
          <cell r="U18">
            <v>121328.25</v>
          </cell>
        </row>
        <row r="19">
          <cell r="C19">
            <v>105160426.22999999</v>
          </cell>
          <cell r="D19">
            <v>1313432.8700000001</v>
          </cell>
          <cell r="E19">
            <v>95891553.560000002</v>
          </cell>
          <cell r="F19">
            <v>7955439.799999997</v>
          </cell>
          <cell r="G19"/>
          <cell r="H19">
            <v>893</v>
          </cell>
          <cell r="L19">
            <v>29</v>
          </cell>
          <cell r="M19">
            <v>5315576</v>
          </cell>
          <cell r="N19">
            <v>146300</v>
          </cell>
          <cell r="O19">
            <v>1051893.4100000001</v>
          </cell>
          <cell r="Q19">
            <v>6</v>
          </cell>
          <cell r="R19">
            <v>41540</v>
          </cell>
          <cell r="T19">
            <v>761952.75</v>
          </cell>
          <cell r="U19">
            <v>145544.75</v>
          </cell>
        </row>
        <row r="20">
          <cell r="C20">
            <v>104384257.27</v>
          </cell>
          <cell r="D20">
            <v>1338119.1000000001</v>
          </cell>
          <cell r="E20">
            <v>95599834.489999995</v>
          </cell>
          <cell r="F20">
            <v>7446303.6799999997</v>
          </cell>
          <cell r="G20"/>
          <cell r="H20">
            <v>893</v>
          </cell>
          <cell r="L20">
            <v>29</v>
          </cell>
          <cell r="M20">
            <v>5026493</v>
          </cell>
          <cell r="N20">
            <v>150075</v>
          </cell>
          <cell r="O20">
            <v>1081969.56</v>
          </cell>
          <cell r="Q20">
            <v>6</v>
          </cell>
          <cell r="R20">
            <v>38051</v>
          </cell>
          <cell r="T20">
            <v>1911157.25</v>
          </cell>
          <cell r="U20">
            <v>198127.5</v>
          </cell>
        </row>
        <row r="21">
          <cell r="C21">
            <v>100292003.40000001</v>
          </cell>
          <cell r="D21">
            <v>1265159.3600000001</v>
          </cell>
          <cell r="E21">
            <v>91597002.709999993</v>
          </cell>
          <cell r="F21">
            <v>7429841.3300000019</v>
          </cell>
          <cell r="G21"/>
          <cell r="H21">
            <v>893</v>
          </cell>
          <cell r="L21">
            <v>29</v>
          </cell>
          <cell r="M21">
            <v>4994655</v>
          </cell>
          <cell r="N21">
            <v>143455</v>
          </cell>
          <cell r="O21">
            <v>1013864.3</v>
          </cell>
          <cell r="Q21">
            <v>6</v>
          </cell>
          <cell r="R21">
            <v>41988</v>
          </cell>
          <cell r="T21">
            <v>664571.75</v>
          </cell>
          <cell r="U21">
            <v>154759.5</v>
          </cell>
        </row>
        <row r="22">
          <cell r="C22">
            <v>102417489.27000001</v>
          </cell>
          <cell r="D22">
            <v>1256099.23</v>
          </cell>
          <cell r="E22">
            <v>93302303.379999995</v>
          </cell>
          <cell r="F22">
            <v>7859086.6599999992</v>
          </cell>
          <cell r="G22"/>
          <cell r="H22">
            <v>893</v>
          </cell>
          <cell r="L22">
            <v>29</v>
          </cell>
          <cell r="M22">
            <v>5517151</v>
          </cell>
          <cell r="N22">
            <v>163090</v>
          </cell>
          <cell r="O22">
            <v>946036.5</v>
          </cell>
          <cell r="Q22">
            <v>5.806451612903226</v>
          </cell>
          <cell r="R22">
            <v>47843</v>
          </cell>
          <cell r="T22">
            <v>443947.5</v>
          </cell>
          <cell r="U22">
            <v>13498</v>
          </cell>
        </row>
        <row r="23">
          <cell r="C23">
            <v>89961206.699999988</v>
          </cell>
          <cell r="D23">
            <v>1120307.92</v>
          </cell>
          <cell r="E23">
            <v>82151718.5</v>
          </cell>
          <cell r="F23">
            <v>6689180.2800000003</v>
          </cell>
          <cell r="G23"/>
          <cell r="H23">
            <v>893</v>
          </cell>
          <cell r="L23">
            <v>29</v>
          </cell>
          <cell r="M23">
            <v>4991008</v>
          </cell>
          <cell r="N23">
            <v>141825</v>
          </cell>
          <cell r="O23">
            <v>608368.25</v>
          </cell>
          <cell r="Q23">
            <v>6</v>
          </cell>
          <cell r="R23">
            <v>38864</v>
          </cell>
          <cell r="T23">
            <v>699656.5</v>
          </cell>
          <cell r="U23">
            <v>-111453.5</v>
          </cell>
        </row>
        <row r="24">
          <cell r="C24">
            <v>106470061.39999999</v>
          </cell>
          <cell r="D24">
            <v>1334121.52</v>
          </cell>
          <cell r="E24">
            <v>97110821.790000007</v>
          </cell>
          <cell r="F24">
            <v>8025118.0899999971</v>
          </cell>
          <cell r="G24"/>
          <cell r="H24">
            <v>893</v>
          </cell>
          <cell r="L24">
            <v>29</v>
          </cell>
          <cell r="M24">
            <v>5640213</v>
          </cell>
          <cell r="N24">
            <v>149995</v>
          </cell>
          <cell r="O24">
            <v>1284543.1000000001</v>
          </cell>
          <cell r="Q24">
            <v>6</v>
          </cell>
          <cell r="R24">
            <v>43533</v>
          </cell>
          <cell r="T24">
            <v>406911.5</v>
          </cell>
          <cell r="U24">
            <v>-62704.75</v>
          </cell>
        </row>
        <row r="25">
          <cell r="C25">
            <v>117572624.58</v>
          </cell>
          <cell r="D25">
            <v>1406667.11</v>
          </cell>
          <cell r="E25">
            <v>107365081.59999999</v>
          </cell>
          <cell r="F25">
            <v>8800875.8699999973</v>
          </cell>
          <cell r="G25"/>
          <cell r="H25">
            <v>893</v>
          </cell>
          <cell r="L25">
            <v>29</v>
          </cell>
          <cell r="M25">
            <v>5734367</v>
          </cell>
          <cell r="N25">
            <v>163855</v>
          </cell>
          <cell r="O25">
            <v>984826.5</v>
          </cell>
          <cell r="Q25">
            <v>6</v>
          </cell>
          <cell r="R25">
            <v>50516</v>
          </cell>
          <cell r="T25">
            <v>593171.75</v>
          </cell>
          <cell r="U25">
            <v>225533.25</v>
          </cell>
        </row>
        <row r="26">
          <cell r="H26">
            <v>893</v>
          </cell>
          <cell r="L26">
            <v>29</v>
          </cell>
          <cell r="Q26">
            <v>6</v>
          </cell>
        </row>
        <row r="36">
          <cell r="C36">
            <v>6745475.4119999995</v>
          </cell>
          <cell r="D36">
            <v>2555488.3480000002</v>
          </cell>
          <cell r="E36">
            <v>7202.79</v>
          </cell>
          <cell r="F36">
            <v>0</v>
          </cell>
        </row>
        <row r="37">
          <cell r="C37">
            <v>6293537.4259999953</v>
          </cell>
          <cell r="D37">
            <v>2389794.6939999978</v>
          </cell>
          <cell r="E37">
            <v>7981.65</v>
          </cell>
          <cell r="F37">
            <v>0</v>
          </cell>
        </row>
        <row r="38">
          <cell r="C38">
            <v>6445494.8839999977</v>
          </cell>
          <cell r="D38">
            <v>2445017.4759999989</v>
          </cell>
          <cell r="E38">
            <v>7108.8399999999992</v>
          </cell>
          <cell r="F38">
            <v>-7584.07</v>
          </cell>
        </row>
        <row r="39">
          <cell r="C39">
            <v>6946069.2970000003</v>
          </cell>
          <cell r="D39">
            <v>2617443.2729999996</v>
          </cell>
          <cell r="E39">
            <v>6734.4800000000005</v>
          </cell>
          <cell r="F39">
            <v>1000</v>
          </cell>
        </row>
        <row r="40">
          <cell r="C40">
            <v>6315962.3890000014</v>
          </cell>
          <cell r="D40">
            <v>2421063.6410000003</v>
          </cell>
          <cell r="E40">
            <v>6551.48</v>
          </cell>
          <cell r="F40">
            <v>0</v>
          </cell>
        </row>
        <row r="41">
          <cell r="C41">
            <v>6683888.203999998</v>
          </cell>
          <cell r="D41">
            <v>2510529.7559999991</v>
          </cell>
          <cell r="E41">
            <v>9374.18</v>
          </cell>
          <cell r="F41">
            <v>-174.06</v>
          </cell>
        </row>
        <row r="42">
          <cell r="C42">
            <v>6398745.8300000001</v>
          </cell>
          <cell r="D42">
            <v>2365705.9099999997</v>
          </cell>
          <cell r="E42">
            <v>10151.17</v>
          </cell>
          <cell r="F42">
            <v>7500</v>
          </cell>
        </row>
        <row r="43">
          <cell r="C43">
            <v>6290439.5510000009</v>
          </cell>
          <cell r="D43">
            <v>2350013.5790000008</v>
          </cell>
          <cell r="E43">
            <v>10362.460000000001</v>
          </cell>
          <cell r="F43">
            <v>5000</v>
          </cell>
        </row>
        <row r="44">
          <cell r="C44">
            <v>6408000.4119999995</v>
          </cell>
          <cell r="D44">
            <v>2458463.7479999997</v>
          </cell>
          <cell r="E44">
            <v>6683.17</v>
          </cell>
          <cell r="F44">
            <v>-482.16</v>
          </cell>
        </row>
        <row r="45">
          <cell r="C45">
            <v>5164627.0709999995</v>
          </cell>
          <cell r="D45">
            <v>2060331.959</v>
          </cell>
          <cell r="E45">
            <v>10968.99</v>
          </cell>
          <cell r="F45">
            <v>0</v>
          </cell>
        </row>
        <row r="46">
          <cell r="C46">
            <v>6756416.8779999977</v>
          </cell>
          <cell r="D46">
            <v>2534072.561999999</v>
          </cell>
          <cell r="E46">
            <v>15092.749999999998</v>
          </cell>
          <cell r="F46">
            <v>2566.6</v>
          </cell>
        </row>
        <row r="47">
          <cell r="C47">
            <v>7295401.2839999972</v>
          </cell>
          <cell r="D47">
            <v>2766350.3359999992</v>
          </cell>
          <cell r="E47">
            <v>7408.03</v>
          </cell>
          <cell r="F4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4-25 Rivers Monthly"/>
      <sheetName val="23-24 Rivers Monthly"/>
      <sheetName val="22-23 Rivers Monthly"/>
      <sheetName val="21-22 Rivers Monthly "/>
      <sheetName val="20-21 Rivers Monthly"/>
      <sheetName val="19-20 Rivers Monthly"/>
      <sheetName val="18-19 Rivers Monthly"/>
      <sheetName val="17-18 Rivers Monthly"/>
      <sheetName val="16-17 Rivers Monthly"/>
    </sheetNames>
    <sheetDataSet>
      <sheetData sheetId="0">
        <row r="14">
          <cell r="C14">
            <v>162821737.22999999</v>
          </cell>
          <cell r="D14">
            <v>1061505.42</v>
          </cell>
          <cell r="E14">
            <v>147782325.24000001</v>
          </cell>
          <cell r="F14">
            <v>13977906.569999995</v>
          </cell>
          <cell r="H14">
            <v>1048.9333333333334</v>
          </cell>
          <cell r="L14">
            <v>62</v>
          </cell>
          <cell r="M14">
            <v>17813897</v>
          </cell>
          <cell r="N14">
            <v>192525</v>
          </cell>
          <cell r="O14">
            <v>3161578.15</v>
          </cell>
          <cell r="Q14">
            <v>16</v>
          </cell>
          <cell r="R14">
            <v>319160</v>
          </cell>
          <cell r="T14">
            <v>3136555.5299999993</v>
          </cell>
          <cell r="U14">
            <v>-31513.029999999992</v>
          </cell>
          <cell r="W14">
            <v>17427131.689999994</v>
          </cell>
        </row>
        <row r="15">
          <cell r="C15">
            <v>160999817.47</v>
          </cell>
          <cell r="D15">
            <v>1078994.54</v>
          </cell>
          <cell r="E15">
            <v>146147319.37</v>
          </cell>
          <cell r="F15">
            <v>13773503.560000001</v>
          </cell>
          <cell r="H15">
            <v>1034</v>
          </cell>
          <cell r="L15">
            <v>62</v>
          </cell>
          <cell r="M15">
            <v>16236160</v>
          </cell>
          <cell r="N15">
            <v>189720</v>
          </cell>
          <cell r="O15">
            <v>3417854.4</v>
          </cell>
          <cell r="Q15">
            <v>16</v>
          </cell>
          <cell r="R15">
            <v>288886</v>
          </cell>
          <cell r="T15">
            <v>3376971.5400000005</v>
          </cell>
          <cell r="U15">
            <v>190512.22000000003</v>
          </cell>
          <cell r="W15">
            <v>17670756.18</v>
          </cell>
        </row>
        <row r="16">
          <cell r="C16">
            <v>155195456.03</v>
          </cell>
          <cell r="D16">
            <v>1050145.67</v>
          </cell>
          <cell r="E16">
            <v>141043610.86000001</v>
          </cell>
          <cell r="F16">
            <v>13101699.500000002</v>
          </cell>
          <cell r="H16">
            <v>1034</v>
          </cell>
          <cell r="L16">
            <v>62</v>
          </cell>
          <cell r="M16">
            <v>18068890</v>
          </cell>
          <cell r="N16">
            <v>184890</v>
          </cell>
          <cell r="O16">
            <v>4312106.63</v>
          </cell>
          <cell r="Q16">
            <v>16</v>
          </cell>
          <cell r="R16">
            <v>300280</v>
          </cell>
          <cell r="T16">
            <v>3131952.2399999998</v>
          </cell>
          <cell r="U16">
            <v>158362.14000000001</v>
          </cell>
          <cell r="W16">
            <v>17872448.270000003</v>
          </cell>
        </row>
        <row r="17">
          <cell r="C17">
            <v>159101177.03000006</v>
          </cell>
          <cell r="D17">
            <v>1046713.23</v>
          </cell>
          <cell r="E17">
            <v>144452641.33000001</v>
          </cell>
          <cell r="F17">
            <v>13601822.469999999</v>
          </cell>
          <cell r="H17">
            <v>1012</v>
          </cell>
          <cell r="L17">
            <v>62</v>
          </cell>
          <cell r="M17">
            <v>17193063</v>
          </cell>
          <cell r="N17">
            <v>197190</v>
          </cell>
          <cell r="O17">
            <v>3066329.69</v>
          </cell>
          <cell r="Q17">
            <v>16</v>
          </cell>
          <cell r="R17">
            <v>313112</v>
          </cell>
          <cell r="T17">
            <v>2355903.0200000014</v>
          </cell>
          <cell r="U17">
            <v>329697.26999999996</v>
          </cell>
          <cell r="W17">
            <v>17310961.429999996</v>
          </cell>
        </row>
        <row r="18">
          <cell r="C18">
            <v>164222131.85000002</v>
          </cell>
          <cell r="D18">
            <v>1010642.11</v>
          </cell>
          <cell r="E18">
            <v>148862338.78999999</v>
          </cell>
          <cell r="F18">
            <v>14349150.949999997</v>
          </cell>
          <cell r="L18">
            <v>62</v>
          </cell>
          <cell r="M18">
            <v>18086699</v>
          </cell>
          <cell r="N18">
            <v>203675</v>
          </cell>
          <cell r="O18">
            <v>3502283.2999999993</v>
          </cell>
          <cell r="Q18">
            <v>16</v>
          </cell>
          <cell r="R18">
            <v>314363</v>
          </cell>
          <cell r="T18">
            <v>2692389.77</v>
          </cell>
          <cell r="U18">
            <v>563492.5199999999</v>
          </cell>
          <cell r="W18">
            <v>18729289.769999996</v>
          </cell>
        </row>
        <row r="19">
          <cell r="C19"/>
          <cell r="D19"/>
          <cell r="E19"/>
          <cell r="F19"/>
          <cell r="L19"/>
          <cell r="M19"/>
          <cell r="N19"/>
          <cell r="O19"/>
          <cell r="Q19"/>
          <cell r="R19"/>
          <cell r="T19"/>
          <cell r="U19"/>
          <cell r="W19">
            <v>0</v>
          </cell>
        </row>
        <row r="20">
          <cell r="C20"/>
          <cell r="D20"/>
          <cell r="E20"/>
          <cell r="F20"/>
          <cell r="L20"/>
          <cell r="M20"/>
          <cell r="N20"/>
          <cell r="O20"/>
          <cell r="Q20"/>
          <cell r="R20"/>
          <cell r="T20"/>
          <cell r="U20"/>
          <cell r="W20">
            <v>0</v>
          </cell>
        </row>
        <row r="21">
          <cell r="C21"/>
          <cell r="D21"/>
          <cell r="E21"/>
          <cell r="F21"/>
          <cell r="L21"/>
          <cell r="M21"/>
          <cell r="N21"/>
          <cell r="O21"/>
          <cell r="Q21"/>
          <cell r="R21"/>
          <cell r="T21"/>
          <cell r="U21"/>
          <cell r="W21">
            <v>0</v>
          </cell>
        </row>
        <row r="22">
          <cell r="C22"/>
          <cell r="D22"/>
          <cell r="E22"/>
          <cell r="F22"/>
          <cell r="L22"/>
          <cell r="M22"/>
          <cell r="N22"/>
          <cell r="O22"/>
          <cell r="Q22"/>
          <cell r="R22"/>
          <cell r="T22"/>
          <cell r="U22"/>
          <cell r="W22">
            <v>0</v>
          </cell>
        </row>
        <row r="23">
          <cell r="C23"/>
          <cell r="D23"/>
          <cell r="E23"/>
          <cell r="F23"/>
          <cell r="L23"/>
          <cell r="M23"/>
          <cell r="N23"/>
          <cell r="O23"/>
          <cell r="Q23"/>
          <cell r="R23"/>
          <cell r="T23"/>
          <cell r="U23"/>
          <cell r="W23">
            <v>0</v>
          </cell>
        </row>
        <row r="24">
          <cell r="C24"/>
          <cell r="D24"/>
          <cell r="E24"/>
          <cell r="F24"/>
          <cell r="L24"/>
          <cell r="M24"/>
          <cell r="N24"/>
          <cell r="O24"/>
          <cell r="Q24"/>
          <cell r="R24"/>
          <cell r="T24"/>
          <cell r="U24"/>
          <cell r="W24">
            <v>0</v>
          </cell>
        </row>
        <row r="25">
          <cell r="C25"/>
          <cell r="D25"/>
          <cell r="E25"/>
          <cell r="F25"/>
          <cell r="L25"/>
          <cell r="M25"/>
          <cell r="N25"/>
          <cell r="O25"/>
          <cell r="Q25"/>
          <cell r="R25"/>
          <cell r="T25"/>
          <cell r="U25"/>
          <cell r="W25">
            <v>0</v>
          </cell>
        </row>
        <row r="26">
          <cell r="H26">
            <v>1027.96</v>
          </cell>
          <cell r="L26">
            <v>62</v>
          </cell>
          <cell r="Q26">
            <v>16</v>
          </cell>
        </row>
        <row r="36">
          <cell r="C36">
            <v>12888837.206999995</v>
          </cell>
          <cell r="D36">
            <v>4538294.4829999981</v>
          </cell>
          <cell r="E36">
            <v>19367.57</v>
          </cell>
          <cell r="F36">
            <v>0</v>
          </cell>
        </row>
        <row r="37">
          <cell r="C37">
            <v>13148979.850000001</v>
          </cell>
          <cell r="D37">
            <v>4521776.33</v>
          </cell>
          <cell r="E37">
            <v>24254.34</v>
          </cell>
          <cell r="F37">
            <v>0</v>
          </cell>
        </row>
        <row r="38">
          <cell r="C38">
            <v>13464863.543000001</v>
          </cell>
          <cell r="D38">
            <v>4407584.7270000009</v>
          </cell>
          <cell r="E38">
            <v>17886.269999999997</v>
          </cell>
          <cell r="F38">
            <v>0</v>
          </cell>
        </row>
        <row r="39">
          <cell r="C39">
            <v>12859500.792999998</v>
          </cell>
          <cell r="D39">
            <v>4451460.6369999992</v>
          </cell>
          <cell r="E39">
            <v>25651.15</v>
          </cell>
          <cell r="F39">
            <v>0</v>
          </cell>
        </row>
        <row r="40">
          <cell r="C40">
            <v>13986530.602999996</v>
          </cell>
          <cell r="D40">
            <v>4742759.1669999994</v>
          </cell>
          <cell r="E40">
            <v>21593.38</v>
          </cell>
          <cell r="F40">
            <v>0</v>
          </cell>
        </row>
      </sheetData>
      <sheetData sheetId="1">
        <row r="14">
          <cell r="C14">
            <v>150552146.62000003</v>
          </cell>
          <cell r="D14">
            <v>941928.7</v>
          </cell>
          <cell r="E14">
            <v>136749830.88999999</v>
          </cell>
          <cell r="F14">
            <v>12860387.029999997</v>
          </cell>
          <cell r="G14"/>
          <cell r="H14">
            <v>1050</v>
          </cell>
          <cell r="L14">
            <v>67</v>
          </cell>
          <cell r="M14">
            <v>16844131</v>
          </cell>
          <cell r="N14">
            <v>188180</v>
          </cell>
          <cell r="O14">
            <v>3503603.78</v>
          </cell>
          <cell r="Q14">
            <v>16</v>
          </cell>
          <cell r="R14">
            <v>426886</v>
          </cell>
          <cell r="T14">
            <v>2310036.23</v>
          </cell>
          <cell r="U14">
            <v>201243.71</v>
          </cell>
        </row>
        <row r="15">
          <cell r="C15">
            <v>146618989.81</v>
          </cell>
          <cell r="D15">
            <v>1029787.12</v>
          </cell>
          <cell r="E15">
            <v>133033841.53</v>
          </cell>
          <cell r="F15">
            <v>12555361.159999998</v>
          </cell>
          <cell r="G15"/>
          <cell r="H15">
            <v>1050</v>
          </cell>
          <cell r="L15">
            <v>65</v>
          </cell>
          <cell r="M15">
            <v>16160595</v>
          </cell>
          <cell r="N15">
            <v>177415</v>
          </cell>
          <cell r="O15">
            <v>4145395.51</v>
          </cell>
          <cell r="Q15">
            <v>16</v>
          </cell>
          <cell r="R15">
            <v>296339</v>
          </cell>
          <cell r="T15">
            <v>2391829.2199999997</v>
          </cell>
          <cell r="U15">
            <v>244234.21999999997</v>
          </cell>
        </row>
        <row r="16">
          <cell r="C16">
            <v>150548086.21999997</v>
          </cell>
          <cell r="D16">
            <v>952869.31</v>
          </cell>
          <cell r="E16">
            <v>136780173.25999999</v>
          </cell>
          <cell r="F16">
            <v>12815043.649999999</v>
          </cell>
          <cell r="G16"/>
          <cell r="H16">
            <v>1050</v>
          </cell>
          <cell r="L16">
            <v>62</v>
          </cell>
          <cell r="M16">
            <v>17274275</v>
          </cell>
          <cell r="N16">
            <v>152665</v>
          </cell>
          <cell r="O16">
            <v>3270964.51</v>
          </cell>
          <cell r="Q16">
            <v>16</v>
          </cell>
          <cell r="R16">
            <v>305570</v>
          </cell>
          <cell r="T16">
            <v>2305221.5999999996</v>
          </cell>
          <cell r="U16">
            <v>75341.580000000045</v>
          </cell>
        </row>
        <row r="17">
          <cell r="C17">
            <v>161291687.26999998</v>
          </cell>
          <cell r="D17">
            <v>904104.27</v>
          </cell>
          <cell r="E17">
            <v>146750406.61000001</v>
          </cell>
          <cell r="F17">
            <v>13637176.390000001</v>
          </cell>
          <cell r="G17"/>
          <cell r="H17">
            <v>1050</v>
          </cell>
          <cell r="L17">
            <v>62</v>
          </cell>
          <cell r="M17">
            <v>19163685</v>
          </cell>
          <cell r="N17">
            <v>129325</v>
          </cell>
          <cell r="O17">
            <v>2931857.28</v>
          </cell>
          <cell r="Q17">
            <v>16</v>
          </cell>
          <cell r="R17">
            <v>346080</v>
          </cell>
          <cell r="T17">
            <v>2528532.0300000003</v>
          </cell>
          <cell r="U17">
            <v>338052.93</v>
          </cell>
        </row>
        <row r="18">
          <cell r="C18">
            <v>161386859.53000003</v>
          </cell>
          <cell r="D18">
            <v>914481.75</v>
          </cell>
          <cell r="E18">
            <v>146789591.72999999</v>
          </cell>
          <cell r="F18">
            <v>13682786.049999997</v>
          </cell>
          <cell r="G18"/>
          <cell r="H18">
            <v>1050</v>
          </cell>
          <cell r="L18">
            <v>62</v>
          </cell>
          <cell r="M18">
            <v>18657285</v>
          </cell>
          <cell r="N18">
            <v>145720</v>
          </cell>
          <cell r="O18">
            <v>3415880.19</v>
          </cell>
          <cell r="Q18">
            <v>16</v>
          </cell>
          <cell r="R18">
            <v>323309</v>
          </cell>
          <cell r="T18">
            <v>2891310.8299999996</v>
          </cell>
          <cell r="U18">
            <v>221148.6200000002</v>
          </cell>
        </row>
        <row r="19">
          <cell r="C19">
            <v>150054657.63999999</v>
          </cell>
          <cell r="D19">
            <v>900349.52</v>
          </cell>
          <cell r="E19">
            <v>136540670.09</v>
          </cell>
          <cell r="F19">
            <v>12613638.029999996</v>
          </cell>
          <cell r="G19"/>
          <cell r="H19">
            <v>1050</v>
          </cell>
          <cell r="L19">
            <v>62</v>
          </cell>
          <cell r="M19">
            <v>16590381</v>
          </cell>
          <cell r="N19">
            <v>123455</v>
          </cell>
          <cell r="O19">
            <v>3404924.0399999991</v>
          </cell>
          <cell r="Q19">
            <v>16</v>
          </cell>
          <cell r="R19">
            <v>309677</v>
          </cell>
          <cell r="T19">
            <v>3653223.3400000008</v>
          </cell>
          <cell r="U19">
            <v>541294.42000000004</v>
          </cell>
        </row>
        <row r="20">
          <cell r="C20">
            <v>148238839.27999997</v>
          </cell>
          <cell r="D20">
            <v>902488.93</v>
          </cell>
          <cell r="E20">
            <v>134544018.34999999</v>
          </cell>
          <cell r="F20">
            <v>12792331.999999996</v>
          </cell>
          <cell r="G20"/>
          <cell r="H20">
            <v>1050</v>
          </cell>
          <cell r="L20">
            <v>62</v>
          </cell>
          <cell r="M20">
            <v>17165032</v>
          </cell>
          <cell r="N20">
            <v>197290</v>
          </cell>
          <cell r="O20">
            <v>4077355.4800000004</v>
          </cell>
          <cell r="Q20">
            <v>16</v>
          </cell>
          <cell r="R20">
            <v>303736</v>
          </cell>
          <cell r="T20">
            <v>4480865.0299999993</v>
          </cell>
          <cell r="U20">
            <v>340972.81999999995</v>
          </cell>
        </row>
        <row r="21">
          <cell r="C21">
            <v>142608435.75999999</v>
          </cell>
          <cell r="D21">
            <v>877557.6</v>
          </cell>
          <cell r="E21">
            <v>130088648.04000001</v>
          </cell>
          <cell r="F21">
            <v>11642230.119999999</v>
          </cell>
          <cell r="G21"/>
          <cell r="H21">
            <v>1050</v>
          </cell>
          <cell r="L21">
            <v>62</v>
          </cell>
          <cell r="M21">
            <v>16882008</v>
          </cell>
          <cell r="N21">
            <v>162735</v>
          </cell>
          <cell r="O21">
            <v>4687164.1099999994</v>
          </cell>
          <cell r="Q21">
            <v>16</v>
          </cell>
          <cell r="R21">
            <v>313529</v>
          </cell>
          <cell r="T21">
            <v>5955507.1499999985</v>
          </cell>
          <cell r="U21">
            <v>194635.36000000004</v>
          </cell>
        </row>
        <row r="22">
          <cell r="C22">
            <v>154945929.59999999</v>
          </cell>
          <cell r="D22">
            <v>1014077.61</v>
          </cell>
          <cell r="E22">
            <v>141204814.47</v>
          </cell>
          <cell r="F22">
            <v>12727037.52</v>
          </cell>
          <cell r="G22"/>
          <cell r="H22">
            <v>1050</v>
          </cell>
          <cell r="L22">
            <v>62</v>
          </cell>
          <cell r="M22">
            <v>17029945</v>
          </cell>
          <cell r="N22">
            <v>203560</v>
          </cell>
          <cell r="O22">
            <v>3825158.1500000004</v>
          </cell>
          <cell r="Q22">
            <v>16</v>
          </cell>
          <cell r="R22">
            <v>354203</v>
          </cell>
          <cell r="T22">
            <v>5082145.419999999</v>
          </cell>
          <cell r="U22">
            <v>628296.53</v>
          </cell>
        </row>
        <row r="23">
          <cell r="C23">
            <v>145291797.63000003</v>
          </cell>
          <cell r="D23">
            <v>932755.39</v>
          </cell>
          <cell r="E23">
            <v>132328736.5</v>
          </cell>
          <cell r="F23">
            <v>12030305.740000002</v>
          </cell>
          <cell r="G23"/>
          <cell r="H23">
            <v>1050</v>
          </cell>
          <cell r="L23">
            <v>62</v>
          </cell>
          <cell r="M23">
            <v>16154589</v>
          </cell>
          <cell r="N23">
            <v>197525</v>
          </cell>
          <cell r="O23">
            <v>3061404.9999999995</v>
          </cell>
          <cell r="Q23">
            <v>16</v>
          </cell>
          <cell r="R23">
            <v>327960</v>
          </cell>
          <cell r="T23">
            <v>5316659.4700000007</v>
          </cell>
          <cell r="U23">
            <v>237360.70000000004</v>
          </cell>
        </row>
        <row r="24">
          <cell r="C24">
            <v>155487510.10000002</v>
          </cell>
          <cell r="D24">
            <v>987894.2</v>
          </cell>
          <cell r="E24">
            <v>140812530.91999999</v>
          </cell>
          <cell r="F24">
            <v>13687084.979999995</v>
          </cell>
          <cell r="G24"/>
          <cell r="H24">
            <v>1050</v>
          </cell>
          <cell r="L24">
            <v>62</v>
          </cell>
          <cell r="M24">
            <v>16965252</v>
          </cell>
          <cell r="N24">
            <v>194525</v>
          </cell>
          <cell r="O24">
            <v>2403022.46</v>
          </cell>
          <cell r="Q24">
            <v>16</v>
          </cell>
          <cell r="R24">
            <v>333691</v>
          </cell>
          <cell r="T24">
            <v>2880041.36</v>
          </cell>
          <cell r="U24">
            <v>-7843.7499999999563</v>
          </cell>
        </row>
        <row r="25">
          <cell r="C25">
            <v>164827806.76000002</v>
          </cell>
          <cell r="D25">
            <v>1019095.1</v>
          </cell>
          <cell r="E25">
            <v>149759922.31999999</v>
          </cell>
          <cell r="F25">
            <v>14048789.339999996</v>
          </cell>
          <cell r="G25"/>
          <cell r="H25">
            <v>1050</v>
          </cell>
          <cell r="L25">
            <v>62</v>
          </cell>
          <cell r="M25">
            <v>18958728</v>
          </cell>
          <cell r="N25">
            <v>184385</v>
          </cell>
          <cell r="O25">
            <v>3716699.5200000005</v>
          </cell>
          <cell r="Q25">
            <v>16</v>
          </cell>
          <cell r="R25">
            <v>337877</v>
          </cell>
          <cell r="T25">
            <v>2777697.91</v>
          </cell>
          <cell r="U25">
            <v>370716.56000000006</v>
          </cell>
        </row>
        <row r="26">
          <cell r="H26">
            <v>1050</v>
          </cell>
          <cell r="L26">
            <v>62.666666666666664</v>
          </cell>
          <cell r="Q26">
            <v>16</v>
          </cell>
        </row>
        <row r="36">
          <cell r="C36">
            <v>12720831.061999999</v>
          </cell>
          <cell r="D36">
            <v>4271289.4579999996</v>
          </cell>
          <cell r="E36">
            <v>17786.599999999999</v>
          </cell>
          <cell r="F36">
            <v>0</v>
          </cell>
        </row>
        <row r="37">
          <cell r="C37">
            <v>13006124.669</v>
          </cell>
          <cell r="D37">
            <v>4235205.220999999</v>
          </cell>
          <cell r="E37">
            <v>24156.759999999995</v>
          </cell>
          <cell r="F37">
            <v>-3635</v>
          </cell>
        </row>
        <row r="38">
          <cell r="C38">
            <v>12257219.035999998</v>
          </cell>
          <cell r="D38">
            <v>4209700.703999999</v>
          </cell>
          <cell r="E38">
            <v>17513.75</v>
          </cell>
          <cell r="F38">
            <v>14000</v>
          </cell>
        </row>
        <row r="39">
          <cell r="C39">
            <v>12800414.662</v>
          </cell>
          <cell r="D39">
            <v>4452751.9380000001</v>
          </cell>
          <cell r="E39">
            <v>19323.84</v>
          </cell>
          <cell r="F39">
            <v>0</v>
          </cell>
        </row>
        <row r="40">
          <cell r="C40">
            <v>13142254.263999999</v>
          </cell>
          <cell r="D40">
            <v>4500869.595999999</v>
          </cell>
          <cell r="E40">
            <v>22610.75</v>
          </cell>
          <cell r="F40">
            <v>0</v>
          </cell>
        </row>
        <row r="41">
          <cell r="C41">
            <v>12659852.534999995</v>
          </cell>
          <cell r="D41">
            <v>4209680.9549999982</v>
          </cell>
          <cell r="E41">
            <v>45906.34</v>
          </cell>
          <cell r="F41">
            <v>0</v>
          </cell>
        </row>
        <row r="42">
          <cell r="C42">
            <v>13204490.269999998</v>
          </cell>
          <cell r="D42">
            <v>4309906.0299999984</v>
          </cell>
          <cell r="E42">
            <v>24261.03</v>
          </cell>
          <cell r="F42">
            <v>0</v>
          </cell>
        </row>
        <row r="43">
          <cell r="C43">
            <v>12825356.706999999</v>
          </cell>
          <cell r="D43">
            <v>4012201.8829999999</v>
          </cell>
          <cell r="E43">
            <v>30474.699999999997</v>
          </cell>
          <cell r="F43">
            <v>0</v>
          </cell>
        </row>
        <row r="44">
          <cell r="C44">
            <v>13235818.175999999</v>
          </cell>
          <cell r="D44">
            <v>4298877.0239999993</v>
          </cell>
          <cell r="E44">
            <v>23155.840000000004</v>
          </cell>
          <cell r="F44">
            <v>0</v>
          </cell>
        </row>
        <row r="45">
          <cell r="C45">
            <v>11685267.148000002</v>
          </cell>
          <cell r="D45">
            <v>3971764.2920000004</v>
          </cell>
          <cell r="E45">
            <v>29602.319999999996</v>
          </cell>
          <cell r="F45">
            <v>20</v>
          </cell>
        </row>
        <row r="46">
          <cell r="C46">
            <v>12036942.224999996</v>
          </cell>
          <cell r="D46">
            <v>4379012.464999998</v>
          </cell>
          <cell r="E46">
            <v>26496.6</v>
          </cell>
          <cell r="F46">
            <v>21000</v>
          </cell>
        </row>
        <row r="47">
          <cell r="C47">
            <v>13816916.309999997</v>
          </cell>
          <cell r="D47">
            <v>4657166.1099999985</v>
          </cell>
          <cell r="E47">
            <v>19352.64</v>
          </cell>
          <cell r="F47">
            <v>10000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4-25 RW Catskills Monthly"/>
      <sheetName val="23-24 RW Catskills Monthly "/>
      <sheetName val="22-23 RW Catskills Monthly"/>
      <sheetName val="21-22 RW Catskills Monthly"/>
      <sheetName val="20-21 RW Catskills Monthly"/>
      <sheetName val="19-20 RW Catskills Monthly"/>
      <sheetName val="18-19 RW Catskills Monthly "/>
      <sheetName val="17-18 RW Catskills Monthly"/>
    </sheetNames>
    <sheetDataSet>
      <sheetData sheetId="0">
        <row r="14">
          <cell r="C14">
            <v>111721915.64999999</v>
          </cell>
          <cell r="D14">
            <v>2521684.08</v>
          </cell>
          <cell r="E14">
            <v>101775589.97</v>
          </cell>
          <cell r="F14">
            <v>7424641.6000000024</v>
          </cell>
          <cell r="H14">
            <v>1636</v>
          </cell>
          <cell r="L14">
            <v>133</v>
          </cell>
          <cell r="M14">
            <v>39929059.5</v>
          </cell>
          <cell r="N14">
            <v>543955</v>
          </cell>
          <cell r="O14">
            <v>9599335.75</v>
          </cell>
          <cell r="Q14">
            <v>19</v>
          </cell>
          <cell r="R14">
            <v>372443</v>
          </cell>
          <cell r="T14">
            <v>661064.25</v>
          </cell>
          <cell r="U14">
            <v>66820.599999999977</v>
          </cell>
          <cell r="W14">
            <v>17463240.950000003</v>
          </cell>
        </row>
        <row r="15">
          <cell r="C15">
            <v>118212730.27999997</v>
          </cell>
          <cell r="D15">
            <v>2680672.5</v>
          </cell>
          <cell r="E15">
            <v>107279676.09999999</v>
          </cell>
          <cell r="F15">
            <v>8252381.6800000006</v>
          </cell>
          <cell r="H15">
            <v>1636</v>
          </cell>
          <cell r="L15">
            <v>133</v>
          </cell>
          <cell r="M15">
            <v>40205410</v>
          </cell>
          <cell r="N15">
            <v>470640</v>
          </cell>
          <cell r="O15">
            <v>8436506</v>
          </cell>
          <cell r="Q15">
            <v>19</v>
          </cell>
          <cell r="R15">
            <v>347573</v>
          </cell>
          <cell r="T15">
            <v>686051.7</v>
          </cell>
          <cell r="U15">
            <v>51142.2</v>
          </cell>
          <cell r="W15">
            <v>17087602.879999999</v>
          </cell>
        </row>
        <row r="16">
          <cell r="C16">
            <v>118742356.39000003</v>
          </cell>
          <cell r="D16">
            <v>2617477.39</v>
          </cell>
          <cell r="E16">
            <v>107578283.06</v>
          </cell>
          <cell r="F16">
            <v>8546595.9400000032</v>
          </cell>
          <cell r="H16">
            <v>1615.6</v>
          </cell>
          <cell r="L16">
            <v>133</v>
          </cell>
          <cell r="M16">
            <v>40794920.25</v>
          </cell>
          <cell r="N16">
            <v>565455</v>
          </cell>
          <cell r="O16">
            <v>6526665.75</v>
          </cell>
          <cell r="Q16">
            <v>19</v>
          </cell>
          <cell r="R16">
            <v>344697</v>
          </cell>
          <cell r="T16">
            <v>478475.15</v>
          </cell>
          <cell r="U16">
            <v>-2369.8000000000011</v>
          </cell>
          <cell r="W16">
            <v>15415588.890000002</v>
          </cell>
        </row>
        <row r="17">
          <cell r="C17">
            <v>124225818.32000002</v>
          </cell>
          <cell r="D17">
            <v>2662960.7000000002</v>
          </cell>
          <cell r="E17">
            <v>112882818.53</v>
          </cell>
          <cell r="F17">
            <v>8680039.0899999943</v>
          </cell>
          <cell r="H17">
            <v>1602</v>
          </cell>
          <cell r="L17">
            <v>133</v>
          </cell>
          <cell r="M17">
            <v>45209642.100000001</v>
          </cell>
          <cell r="N17">
            <v>516785</v>
          </cell>
          <cell r="O17">
            <v>8563060.0999999996</v>
          </cell>
          <cell r="Q17">
            <v>19</v>
          </cell>
          <cell r="R17">
            <v>379737</v>
          </cell>
          <cell r="T17">
            <v>459514.95</v>
          </cell>
          <cell r="U17">
            <v>33463.750000000015</v>
          </cell>
          <cell r="W17">
            <v>17656299.939999994</v>
          </cell>
        </row>
        <row r="18">
          <cell r="C18">
            <v>129445343.06999999</v>
          </cell>
          <cell r="D18">
            <v>2475548.9</v>
          </cell>
          <cell r="E18">
            <v>117808594.78</v>
          </cell>
          <cell r="F18">
            <v>9161199.3900000006</v>
          </cell>
          <cell r="L18">
            <v>133</v>
          </cell>
          <cell r="M18">
            <v>48703252</v>
          </cell>
          <cell r="N18">
            <v>588295</v>
          </cell>
          <cell r="O18">
            <v>9967656.25</v>
          </cell>
          <cell r="Q18">
            <v>19</v>
          </cell>
          <cell r="R18">
            <v>423127.5</v>
          </cell>
          <cell r="T18">
            <v>546329.19999999995</v>
          </cell>
          <cell r="U18">
            <v>75518.25</v>
          </cell>
          <cell r="W18">
            <v>19627501.390000001</v>
          </cell>
        </row>
        <row r="19">
          <cell r="C19"/>
          <cell r="D19"/>
          <cell r="E19"/>
          <cell r="F19"/>
          <cell r="L19"/>
          <cell r="M19"/>
          <cell r="N19"/>
          <cell r="O19"/>
          <cell r="Q19"/>
          <cell r="U19"/>
          <cell r="W19">
            <v>0</v>
          </cell>
        </row>
        <row r="20">
          <cell r="C20"/>
          <cell r="D20"/>
          <cell r="E20"/>
          <cell r="F20"/>
          <cell r="L20"/>
          <cell r="M20"/>
          <cell r="N20"/>
          <cell r="O20"/>
          <cell r="Q20"/>
          <cell r="U20"/>
          <cell r="W20">
            <v>0</v>
          </cell>
        </row>
        <row r="21">
          <cell r="C21"/>
          <cell r="D21"/>
          <cell r="E21"/>
          <cell r="F21"/>
          <cell r="L21"/>
          <cell r="M21"/>
          <cell r="N21"/>
          <cell r="O21"/>
          <cell r="Q21"/>
          <cell r="U21"/>
          <cell r="W21">
            <v>0</v>
          </cell>
        </row>
        <row r="22">
          <cell r="C22"/>
          <cell r="D22"/>
          <cell r="E22"/>
          <cell r="F22"/>
          <cell r="L22"/>
          <cell r="M22"/>
          <cell r="N22"/>
          <cell r="O22"/>
          <cell r="Q22"/>
          <cell r="U22"/>
          <cell r="W22">
            <v>0</v>
          </cell>
        </row>
        <row r="23">
          <cell r="C23"/>
          <cell r="D23"/>
          <cell r="E23"/>
          <cell r="F23"/>
          <cell r="L23"/>
          <cell r="M23"/>
          <cell r="N23"/>
          <cell r="O23"/>
          <cell r="Q23"/>
          <cell r="U23"/>
          <cell r="W23">
            <v>0</v>
          </cell>
        </row>
        <row r="24">
          <cell r="C24"/>
          <cell r="D24"/>
          <cell r="E24"/>
          <cell r="F24"/>
          <cell r="L24"/>
          <cell r="M24"/>
          <cell r="N24"/>
          <cell r="O24"/>
          <cell r="Q24"/>
          <cell r="U24"/>
          <cell r="W24">
            <v>0</v>
          </cell>
        </row>
        <row r="25">
          <cell r="C25"/>
          <cell r="D25"/>
          <cell r="E25"/>
          <cell r="F25"/>
          <cell r="L25"/>
          <cell r="M25"/>
          <cell r="N25"/>
          <cell r="O25"/>
          <cell r="Q25"/>
          <cell r="U25"/>
          <cell r="W25">
            <v>0</v>
          </cell>
        </row>
        <row r="26">
          <cell r="H26">
            <v>1618.22</v>
          </cell>
          <cell r="L26">
            <v>133</v>
          </cell>
        </row>
        <row r="36">
          <cell r="C36">
            <v>14231988.535</v>
          </cell>
          <cell r="D36">
            <v>3231252.4150000005</v>
          </cell>
          <cell r="E36">
            <v>13618.630000000001</v>
          </cell>
          <cell r="F36">
            <v>0</v>
          </cell>
        </row>
        <row r="37">
          <cell r="C37">
            <v>13728366.255999999</v>
          </cell>
          <cell r="D37">
            <v>3359236.6240000003</v>
          </cell>
          <cell r="E37">
            <v>18242.509999999998</v>
          </cell>
          <cell r="F37">
            <v>15000</v>
          </cell>
        </row>
        <row r="38">
          <cell r="C38">
            <v>12164710.813000001</v>
          </cell>
          <cell r="D38">
            <v>3250878.077000001</v>
          </cell>
          <cell r="E38">
            <v>12664.52</v>
          </cell>
          <cell r="F38">
            <v>0</v>
          </cell>
        </row>
        <row r="39">
          <cell r="C39">
            <v>14154662.127999995</v>
          </cell>
          <cell r="D39">
            <v>3501637.8119999981</v>
          </cell>
          <cell r="E39">
            <v>25042.93</v>
          </cell>
          <cell r="F39">
            <v>0</v>
          </cell>
        </row>
        <row r="40">
          <cell r="C40">
            <v>15832511.373</v>
          </cell>
          <cell r="D40">
            <v>3794990.0170000005</v>
          </cell>
          <cell r="E40">
            <v>19961.61</v>
          </cell>
          <cell r="F40">
            <v>60000</v>
          </cell>
        </row>
      </sheetData>
      <sheetData sheetId="1">
        <row r="14">
          <cell r="C14">
            <v>121099544.05999999</v>
          </cell>
          <cell r="D14">
            <v>2463692.84</v>
          </cell>
          <cell r="E14">
            <v>110387924.67</v>
          </cell>
          <cell r="F14">
            <v>8247926.5500000026</v>
          </cell>
          <cell r="G14"/>
          <cell r="H14">
            <v>1608</v>
          </cell>
          <cell r="L14">
            <v>149</v>
          </cell>
          <cell r="M14">
            <v>42729115</v>
          </cell>
          <cell r="N14">
            <v>151810</v>
          </cell>
          <cell r="O14">
            <v>10254680.25</v>
          </cell>
          <cell r="Q14">
            <v>19</v>
          </cell>
          <cell r="R14">
            <v>417808</v>
          </cell>
          <cell r="T14">
            <v>1302006.6000000001</v>
          </cell>
          <cell r="U14">
            <v>67039.149999999965</v>
          </cell>
        </row>
        <row r="15">
          <cell r="C15">
            <v>129297758.88000001</v>
          </cell>
          <cell r="D15">
            <v>2808056.67</v>
          </cell>
          <cell r="E15">
            <v>117352617.16</v>
          </cell>
          <cell r="F15">
            <v>9137085.0500000045</v>
          </cell>
          <cell r="G15"/>
          <cell r="H15">
            <v>1602</v>
          </cell>
          <cell r="L15">
            <v>149</v>
          </cell>
          <cell r="M15">
            <v>45660965</v>
          </cell>
          <cell r="N15">
            <v>207515</v>
          </cell>
          <cell r="O15">
            <v>7323886.25</v>
          </cell>
          <cell r="Q15">
            <v>19</v>
          </cell>
          <cell r="R15">
            <v>344093</v>
          </cell>
          <cell r="T15">
            <v>1118362.55</v>
          </cell>
          <cell r="U15">
            <v>269375.69999999995</v>
          </cell>
        </row>
        <row r="16">
          <cell r="C16">
            <v>126061990.06999998</v>
          </cell>
          <cell r="D16">
            <v>2694769.08</v>
          </cell>
          <cell r="E16">
            <v>114956957.76000001</v>
          </cell>
          <cell r="F16">
            <v>8410263.2300000023</v>
          </cell>
          <cell r="G16"/>
          <cell r="H16">
            <v>1602</v>
          </cell>
          <cell r="L16">
            <v>149</v>
          </cell>
          <cell r="M16">
            <v>42299354.049999997</v>
          </cell>
          <cell r="N16">
            <v>190590</v>
          </cell>
          <cell r="O16">
            <v>9789880.3000000007</v>
          </cell>
          <cell r="Q16">
            <v>19</v>
          </cell>
          <cell r="R16">
            <v>384038</v>
          </cell>
          <cell r="T16">
            <v>759281.15</v>
          </cell>
          <cell r="U16">
            <v>-113427.39999999998</v>
          </cell>
        </row>
        <row r="17">
          <cell r="C17">
            <v>137062395.62000003</v>
          </cell>
          <cell r="D17">
            <v>2398132.62</v>
          </cell>
          <cell r="E17">
            <v>125017935.54000001</v>
          </cell>
          <cell r="F17">
            <v>9646327.4600000046</v>
          </cell>
          <cell r="G17"/>
          <cell r="H17">
            <v>1602</v>
          </cell>
          <cell r="L17">
            <v>148</v>
          </cell>
          <cell r="M17">
            <v>49783852</v>
          </cell>
          <cell r="N17">
            <v>342700</v>
          </cell>
          <cell r="O17">
            <v>6158735.5</v>
          </cell>
          <cell r="Q17">
            <v>19</v>
          </cell>
          <cell r="R17">
            <v>444212</v>
          </cell>
          <cell r="T17">
            <v>750783.65</v>
          </cell>
          <cell r="U17">
            <v>17629.850000000009</v>
          </cell>
        </row>
        <row r="18">
          <cell r="C18">
            <v>132829121.39</v>
          </cell>
          <cell r="D18">
            <v>2869710.6</v>
          </cell>
          <cell r="E18">
            <v>120788404.97</v>
          </cell>
          <cell r="F18">
            <v>9171005.8200000022</v>
          </cell>
          <cell r="G18"/>
          <cell r="H18">
            <v>1602</v>
          </cell>
          <cell r="L18">
            <v>147.48387096774192</v>
          </cell>
          <cell r="M18">
            <v>46846681.5</v>
          </cell>
          <cell r="N18">
            <v>436355</v>
          </cell>
          <cell r="O18">
            <v>9839709.25</v>
          </cell>
          <cell r="Q18">
            <v>19</v>
          </cell>
          <cell r="R18">
            <v>386077</v>
          </cell>
          <cell r="T18">
            <v>1076076.95</v>
          </cell>
          <cell r="U18">
            <v>186543.69999999998</v>
          </cell>
        </row>
        <row r="19">
          <cell r="C19">
            <v>128122137.04999998</v>
          </cell>
          <cell r="D19">
            <v>2531651.12</v>
          </cell>
          <cell r="E19">
            <v>116716263.14</v>
          </cell>
          <cell r="F19">
            <v>8874222.790000001</v>
          </cell>
          <cell r="G19"/>
          <cell r="H19">
            <v>1602</v>
          </cell>
          <cell r="L19">
            <v>147</v>
          </cell>
          <cell r="M19">
            <v>42990753</v>
          </cell>
          <cell r="N19">
            <v>388655</v>
          </cell>
          <cell r="O19">
            <v>10464157.75</v>
          </cell>
          <cell r="Q19">
            <v>19</v>
          </cell>
          <cell r="R19">
            <v>372966</v>
          </cell>
          <cell r="T19">
            <v>2388674.7000000002</v>
          </cell>
          <cell r="U19">
            <v>267735.39999999997</v>
          </cell>
        </row>
        <row r="20">
          <cell r="C20">
            <v>119223016.33999999</v>
          </cell>
          <cell r="D20">
            <v>2413051.65</v>
          </cell>
          <cell r="E20">
            <v>108758621.65000001</v>
          </cell>
          <cell r="F20">
            <v>8051343.0399999991</v>
          </cell>
          <cell r="G20"/>
          <cell r="H20">
            <v>1602</v>
          </cell>
          <cell r="L20">
            <v>140</v>
          </cell>
          <cell r="M20">
            <v>44005887</v>
          </cell>
          <cell r="N20">
            <v>370285</v>
          </cell>
          <cell r="O20">
            <v>8049147</v>
          </cell>
          <cell r="Q20">
            <v>19</v>
          </cell>
          <cell r="R20">
            <v>392491</v>
          </cell>
          <cell r="T20">
            <v>1562371.45</v>
          </cell>
          <cell r="U20">
            <v>113279.75</v>
          </cell>
        </row>
        <row r="21">
          <cell r="C21">
            <v>113037722.31999999</v>
          </cell>
          <cell r="D21">
            <v>2210186.0699999998</v>
          </cell>
          <cell r="E21">
            <v>102746984.11</v>
          </cell>
          <cell r="F21">
            <v>8080552.1399999978</v>
          </cell>
          <cell r="G21"/>
          <cell r="H21">
            <v>1602</v>
          </cell>
          <cell r="L21">
            <v>133</v>
          </cell>
          <cell r="M21">
            <v>38991768</v>
          </cell>
          <cell r="N21">
            <v>382600</v>
          </cell>
          <cell r="O21">
            <v>7314070.5</v>
          </cell>
          <cell r="Q21">
            <v>19</v>
          </cell>
          <cell r="R21">
            <v>374527</v>
          </cell>
          <cell r="T21">
            <v>3453422.25</v>
          </cell>
          <cell r="U21">
            <v>-44115.600000000013</v>
          </cell>
        </row>
        <row r="22">
          <cell r="C22">
            <v>116100948.22999997</v>
          </cell>
          <cell r="D22">
            <v>2559349.64</v>
          </cell>
          <cell r="E22">
            <v>105470326.06</v>
          </cell>
          <cell r="F22">
            <v>8071272.5299999947</v>
          </cell>
          <cell r="G22"/>
          <cell r="H22">
            <v>1605.2903225806451</v>
          </cell>
          <cell r="L22">
            <v>133</v>
          </cell>
          <cell r="M22">
            <v>46932720</v>
          </cell>
          <cell r="N22">
            <v>528975</v>
          </cell>
          <cell r="O22">
            <v>6715210.5</v>
          </cell>
          <cell r="Q22">
            <v>19</v>
          </cell>
          <cell r="R22">
            <v>440491</v>
          </cell>
          <cell r="T22">
            <v>2318561.8000000003</v>
          </cell>
          <cell r="U22">
            <v>97044.800000000061</v>
          </cell>
        </row>
        <row r="23">
          <cell r="C23">
            <v>99062372.530000001</v>
          </cell>
          <cell r="D23">
            <v>2232115.0099999998</v>
          </cell>
          <cell r="E23">
            <v>89957995.519999996</v>
          </cell>
          <cell r="F23">
            <v>6872262</v>
          </cell>
          <cell r="G23"/>
          <cell r="H23">
            <v>1636</v>
          </cell>
          <cell r="L23">
            <v>133</v>
          </cell>
          <cell r="M23">
            <v>39301403</v>
          </cell>
          <cell r="N23">
            <v>460625</v>
          </cell>
          <cell r="O23">
            <v>8341703</v>
          </cell>
          <cell r="Q23">
            <v>19</v>
          </cell>
          <cell r="R23">
            <v>321422</v>
          </cell>
          <cell r="T23">
            <v>1727296.9500000002</v>
          </cell>
          <cell r="U23">
            <v>-14074.90000000002</v>
          </cell>
        </row>
        <row r="24">
          <cell r="C24">
            <v>108924924.75</v>
          </cell>
          <cell r="D24">
            <v>2406203.04</v>
          </cell>
          <cell r="E24">
            <v>99149977.650000006</v>
          </cell>
          <cell r="F24">
            <v>7368744.0599999977</v>
          </cell>
          <cell r="G24"/>
          <cell r="H24">
            <v>1636</v>
          </cell>
          <cell r="L24">
            <v>133</v>
          </cell>
          <cell r="M24">
            <v>40929912.25</v>
          </cell>
          <cell r="N24">
            <v>535885</v>
          </cell>
          <cell r="O24">
            <v>8785030.75</v>
          </cell>
          <cell r="Q24">
            <v>19</v>
          </cell>
          <cell r="R24">
            <v>350456</v>
          </cell>
          <cell r="T24">
            <v>1091673.5999999999</v>
          </cell>
          <cell r="U24">
            <v>-101441.50000000001</v>
          </cell>
        </row>
        <row r="25">
          <cell r="C25">
            <v>123107568.73999998</v>
          </cell>
          <cell r="D25">
            <v>2527374.9</v>
          </cell>
          <cell r="E25">
            <v>111861444.37</v>
          </cell>
          <cell r="F25">
            <v>8718749.4699999988</v>
          </cell>
          <cell r="G25"/>
          <cell r="H25">
            <v>1636</v>
          </cell>
          <cell r="L25">
            <v>133</v>
          </cell>
          <cell r="M25">
            <v>44690858</v>
          </cell>
          <cell r="N25">
            <v>580605</v>
          </cell>
          <cell r="O25">
            <v>8312892.5</v>
          </cell>
          <cell r="Q25">
            <v>19</v>
          </cell>
          <cell r="R25">
            <v>408718</v>
          </cell>
          <cell r="T25">
            <v>735038.29999999993</v>
          </cell>
          <cell r="U25">
            <v>94798.299999999974</v>
          </cell>
        </row>
        <row r="26">
          <cell r="H26">
            <v>1611.22</v>
          </cell>
          <cell r="L26">
            <v>141.20698924731184</v>
          </cell>
        </row>
        <row r="36">
          <cell r="C36">
            <v>15439123.245000001</v>
          </cell>
          <cell r="D36">
            <v>3548330.705000001</v>
          </cell>
          <cell r="E36">
            <v>12402.42</v>
          </cell>
          <cell r="F36">
            <v>6000</v>
          </cell>
        </row>
        <row r="37">
          <cell r="C37">
            <v>13539578.990000002</v>
          </cell>
          <cell r="D37">
            <v>3534861.0100000012</v>
          </cell>
          <cell r="E37">
            <v>16601.57</v>
          </cell>
          <cell r="F37">
            <v>0</v>
          </cell>
        </row>
        <row r="38">
          <cell r="C38">
            <v>14941626.071000002</v>
          </cell>
          <cell r="D38">
            <v>3529128.0590000004</v>
          </cell>
          <cell r="E38">
            <v>21806.03</v>
          </cell>
          <cell r="F38">
            <v>0</v>
          </cell>
        </row>
        <row r="39">
          <cell r="C39">
            <v>12710948.837000003</v>
          </cell>
          <cell r="D39">
            <v>3555955.9730000012</v>
          </cell>
          <cell r="E39">
            <v>15559.869999999999</v>
          </cell>
          <cell r="F39">
            <v>0</v>
          </cell>
        </row>
        <row r="40">
          <cell r="C40">
            <v>15790801.029000001</v>
          </cell>
          <cell r="D40">
            <v>3792534.7410000009</v>
          </cell>
          <cell r="E40">
            <v>19040.86</v>
          </cell>
          <cell r="F40">
            <v>0</v>
          </cell>
        </row>
        <row r="41">
          <cell r="C41">
            <v>16206329.188000001</v>
          </cell>
          <cell r="D41">
            <v>3772752.7520000003</v>
          </cell>
          <cell r="E41">
            <v>22882.59</v>
          </cell>
          <cell r="F41">
            <v>15000</v>
          </cell>
        </row>
        <row r="42">
          <cell r="C42">
            <v>13335366.103</v>
          </cell>
          <cell r="D42">
            <v>3270894.6869999995</v>
          </cell>
          <cell r="E42">
            <v>18715.03</v>
          </cell>
          <cell r="F42">
            <v>0</v>
          </cell>
        </row>
        <row r="43">
          <cell r="C43">
            <v>12536420.207999999</v>
          </cell>
          <cell r="D43">
            <v>3188613.831999999</v>
          </cell>
          <cell r="E43">
            <v>28347.090000000004</v>
          </cell>
          <cell r="F43">
            <v>0</v>
          </cell>
        </row>
        <row r="44">
          <cell r="C44">
            <v>12177362.440999996</v>
          </cell>
          <cell r="D44">
            <v>3146656.3889999981</v>
          </cell>
          <cell r="E44">
            <v>14692.1</v>
          </cell>
          <cell r="F44">
            <v>0</v>
          </cell>
        </row>
        <row r="45">
          <cell r="C45">
            <v>12594728.489999998</v>
          </cell>
          <cell r="D45">
            <v>2926583.61</v>
          </cell>
          <cell r="E45">
            <v>22968.39</v>
          </cell>
          <cell r="F45">
            <v>0</v>
          </cell>
        </row>
        <row r="46">
          <cell r="C46">
            <v>13288761.566999998</v>
          </cell>
          <cell r="D46">
            <v>3114027.7429999993</v>
          </cell>
          <cell r="E46">
            <v>16579.84</v>
          </cell>
          <cell r="F46">
            <v>0</v>
          </cell>
        </row>
        <row r="47">
          <cell r="C47">
            <v>14037892.548999999</v>
          </cell>
          <cell r="D47">
            <v>3497265.7209999999</v>
          </cell>
          <cell r="E47">
            <v>16344.780000000002</v>
          </cell>
          <cell r="F47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l Lago Monthly FY 24-25"/>
      <sheetName val="del Lago Monthly FY 23-24"/>
      <sheetName val="del Lago Monthly FY 22-23"/>
      <sheetName val="del Lago Monthly FY 21-22"/>
      <sheetName val="del Lago Monthly FY 20-21"/>
      <sheetName val="del Lago Monthly FY 19-20"/>
      <sheetName val="del Lago Monthly FY 18-19"/>
      <sheetName val="del Lago Monthly FY 17-18"/>
      <sheetName val="del Lago Monthly FY 16-17"/>
    </sheetNames>
    <sheetDataSet>
      <sheetData sheetId="0">
        <row r="14">
          <cell r="C14">
            <v>132557613.66</v>
          </cell>
          <cell r="D14">
            <v>2167427.23</v>
          </cell>
          <cell r="E14">
            <v>119801905.97</v>
          </cell>
          <cell r="F14">
            <v>10588280.459999999</v>
          </cell>
          <cell r="H14">
            <v>1665</v>
          </cell>
          <cell r="L14">
            <v>66</v>
          </cell>
          <cell r="M14">
            <v>12900344</v>
          </cell>
          <cell r="N14">
            <v>248760</v>
          </cell>
          <cell r="O14">
            <v>2943594.5</v>
          </cell>
          <cell r="Q14">
            <v>14</v>
          </cell>
          <cell r="R14">
            <v>218236</v>
          </cell>
          <cell r="T14">
            <v>1348031.53</v>
          </cell>
          <cell r="U14">
            <v>77298.699999999983</v>
          </cell>
          <cell r="W14">
            <v>13827409.659999998</v>
          </cell>
        </row>
        <row r="15">
          <cell r="C15">
            <v>141553086.98999998</v>
          </cell>
          <cell r="D15">
            <v>2385230.1800000002</v>
          </cell>
          <cell r="E15">
            <v>128833262.28</v>
          </cell>
          <cell r="F15">
            <v>10334594.530000001</v>
          </cell>
          <cell r="H15">
            <v>1665</v>
          </cell>
          <cell r="L15">
            <v>66</v>
          </cell>
          <cell r="M15">
            <v>12040571</v>
          </cell>
          <cell r="N15">
            <v>281450</v>
          </cell>
          <cell r="O15">
            <v>2307055.75</v>
          </cell>
          <cell r="Q15">
            <v>14</v>
          </cell>
          <cell r="R15">
            <v>199050</v>
          </cell>
          <cell r="T15">
            <v>931609.45000000007</v>
          </cell>
          <cell r="U15">
            <v>120877.68000000002</v>
          </cell>
          <cell r="W15">
            <v>12961577.960000001</v>
          </cell>
        </row>
        <row r="16">
          <cell r="C16">
            <v>146210918.68000001</v>
          </cell>
          <cell r="D16">
            <v>2472393.44</v>
          </cell>
          <cell r="E16">
            <v>132447579.40000001</v>
          </cell>
          <cell r="F16">
            <v>11290945.839999998</v>
          </cell>
          <cell r="H16">
            <v>1665</v>
          </cell>
          <cell r="L16">
            <v>66</v>
          </cell>
          <cell r="M16">
            <v>11912058</v>
          </cell>
          <cell r="N16">
            <v>235210</v>
          </cell>
          <cell r="O16">
            <v>2567209.25</v>
          </cell>
          <cell r="Q16">
            <v>14</v>
          </cell>
          <cell r="R16">
            <v>198029</v>
          </cell>
          <cell r="T16">
            <v>844125.12999999989</v>
          </cell>
          <cell r="U16">
            <v>64915.879999999976</v>
          </cell>
          <cell r="W16">
            <v>14121099.969999999</v>
          </cell>
        </row>
        <row r="17">
          <cell r="C17">
            <v>146927856.38999999</v>
          </cell>
          <cell r="D17">
            <v>2602847.23</v>
          </cell>
          <cell r="E17">
            <v>133719906.54000001</v>
          </cell>
          <cell r="F17">
            <v>10605102.620000003</v>
          </cell>
          <cell r="H17">
            <v>1665</v>
          </cell>
          <cell r="L17">
            <v>66</v>
          </cell>
          <cell r="M17">
            <v>11618745</v>
          </cell>
          <cell r="N17">
            <v>239340</v>
          </cell>
          <cell r="O17">
            <v>2386353.5</v>
          </cell>
          <cell r="Q17">
            <v>14</v>
          </cell>
          <cell r="R17">
            <v>199623</v>
          </cell>
          <cell r="T17">
            <v>803243.63000000012</v>
          </cell>
          <cell r="U17">
            <v>87301.929999999964</v>
          </cell>
          <cell r="W17">
            <v>13278381.050000003</v>
          </cell>
        </row>
        <row r="18">
          <cell r="C18">
            <v>145186239.66999999</v>
          </cell>
          <cell r="D18">
            <v>2146389.7400000002</v>
          </cell>
          <cell r="E18">
            <v>131825046.95</v>
          </cell>
          <cell r="F18">
            <v>11214802.98</v>
          </cell>
          <cell r="L18">
            <v>66</v>
          </cell>
          <cell r="M18">
            <v>12548597</v>
          </cell>
          <cell r="N18">
            <v>185150</v>
          </cell>
          <cell r="O18">
            <v>2499143</v>
          </cell>
          <cell r="Q18">
            <v>14</v>
          </cell>
          <cell r="R18">
            <v>237802</v>
          </cell>
          <cell r="T18">
            <v>905158.77000000025</v>
          </cell>
          <cell r="U18">
            <v>218399.00000000003</v>
          </cell>
          <cell r="W18">
            <v>14170146.98</v>
          </cell>
        </row>
        <row r="19">
          <cell r="C19"/>
          <cell r="D19"/>
          <cell r="E19"/>
          <cell r="F19"/>
          <cell r="L19"/>
          <cell r="N19"/>
          <cell r="Q19"/>
          <cell r="T19"/>
          <cell r="U19"/>
          <cell r="W19">
            <v>0</v>
          </cell>
        </row>
        <row r="20">
          <cell r="C20"/>
          <cell r="D20"/>
          <cell r="E20"/>
          <cell r="F20"/>
          <cell r="L20"/>
          <cell r="N20"/>
          <cell r="Q20"/>
          <cell r="T20"/>
          <cell r="U20"/>
          <cell r="W20">
            <v>0</v>
          </cell>
        </row>
        <row r="21">
          <cell r="C21"/>
          <cell r="D21"/>
          <cell r="E21"/>
          <cell r="F21"/>
          <cell r="L21"/>
          <cell r="N21"/>
          <cell r="Q21"/>
          <cell r="T21"/>
          <cell r="U21"/>
          <cell r="W21">
            <v>0</v>
          </cell>
        </row>
        <row r="22">
          <cell r="C22"/>
          <cell r="D22"/>
          <cell r="E22"/>
          <cell r="F22"/>
          <cell r="L22"/>
          <cell r="N22"/>
          <cell r="Q22"/>
          <cell r="T22"/>
          <cell r="U22"/>
          <cell r="W22">
            <v>0</v>
          </cell>
        </row>
        <row r="23">
          <cell r="C23"/>
          <cell r="D23"/>
          <cell r="E23"/>
          <cell r="F23"/>
          <cell r="L23"/>
          <cell r="N23"/>
          <cell r="Q23"/>
          <cell r="T23"/>
          <cell r="U23"/>
          <cell r="W23">
            <v>0</v>
          </cell>
        </row>
        <row r="24">
          <cell r="C24"/>
          <cell r="D24"/>
          <cell r="E24"/>
          <cell r="F24"/>
          <cell r="L24"/>
          <cell r="N24"/>
          <cell r="Q24"/>
          <cell r="T24"/>
          <cell r="U24"/>
          <cell r="W24">
            <v>0</v>
          </cell>
        </row>
        <row r="25">
          <cell r="C25"/>
          <cell r="D25"/>
          <cell r="E25"/>
          <cell r="F25"/>
          <cell r="L25"/>
          <cell r="N25"/>
          <cell r="Q25"/>
          <cell r="T25"/>
          <cell r="U25"/>
          <cell r="W25">
            <v>0</v>
          </cell>
        </row>
        <row r="26">
          <cell r="H26">
            <v>1665</v>
          </cell>
          <cell r="L26">
            <v>66</v>
          </cell>
        </row>
        <row r="36">
          <cell r="C36">
            <v>10327012.601999998</v>
          </cell>
          <cell r="D36">
            <v>3500397.0579999997</v>
          </cell>
          <cell r="E36">
            <v>31772.609999999993</v>
          </cell>
          <cell r="F36">
            <v>0</v>
          </cell>
        </row>
        <row r="37">
          <cell r="C37">
            <v>9598501.2580000013</v>
          </cell>
          <cell r="D37">
            <v>3363076.702</v>
          </cell>
          <cell r="E37">
            <v>13938.98</v>
          </cell>
          <cell r="F37">
            <v>0</v>
          </cell>
        </row>
        <row r="38">
          <cell r="C38">
            <v>10450800.804999998</v>
          </cell>
          <cell r="D38">
            <v>3670299.1649999996</v>
          </cell>
          <cell r="E38">
            <v>22283.77</v>
          </cell>
          <cell r="F38">
            <v>0</v>
          </cell>
        </row>
        <row r="39">
          <cell r="C39">
            <v>9829522.421000002</v>
          </cell>
          <cell r="D39">
            <v>3448858.6290000007</v>
          </cell>
          <cell r="E39">
            <v>14562.23</v>
          </cell>
          <cell r="F39">
            <v>0</v>
          </cell>
        </row>
        <row r="40">
          <cell r="C40">
            <v>10510171.686000001</v>
          </cell>
          <cell r="D40">
            <v>3659975.2939999998</v>
          </cell>
          <cell r="E40">
            <v>12462.689999999999</v>
          </cell>
          <cell r="F40">
            <v>1000</v>
          </cell>
        </row>
      </sheetData>
      <sheetData sheetId="1">
        <row r="14">
          <cell r="C14">
            <v>132970570.59000003</v>
          </cell>
          <cell r="D14">
            <v>1666588.1</v>
          </cell>
          <cell r="E14">
            <v>120776169.45999999</v>
          </cell>
          <cell r="F14">
            <v>10527813.029999996</v>
          </cell>
          <cell r="G14"/>
          <cell r="H14">
            <v>1665</v>
          </cell>
          <cell r="L14">
            <v>66</v>
          </cell>
          <cell r="M14">
            <v>12738197</v>
          </cell>
          <cell r="N14">
            <v>0</v>
          </cell>
          <cell r="O14">
            <v>2628660.5</v>
          </cell>
          <cell r="Q14">
            <v>14</v>
          </cell>
          <cell r="R14">
            <v>232003</v>
          </cell>
          <cell r="T14">
            <v>1557283.7200000004</v>
          </cell>
          <cell r="U14">
            <v>184171.56999999995</v>
          </cell>
        </row>
        <row r="15">
          <cell r="C15">
            <v>128569793.42999999</v>
          </cell>
          <cell r="D15">
            <v>1713924.3</v>
          </cell>
          <cell r="E15">
            <v>116752587.43000001</v>
          </cell>
          <cell r="F15">
            <v>10103281.700000001</v>
          </cell>
          <cell r="G15"/>
          <cell r="H15">
            <v>1665</v>
          </cell>
          <cell r="L15">
            <v>66</v>
          </cell>
          <cell r="M15">
            <v>11496473</v>
          </cell>
          <cell r="N15">
            <v>0</v>
          </cell>
          <cell r="O15">
            <v>2120689.75</v>
          </cell>
          <cell r="Q15">
            <v>14</v>
          </cell>
          <cell r="R15">
            <v>194285</v>
          </cell>
          <cell r="T15">
            <v>1231193.7600000002</v>
          </cell>
          <cell r="U15">
            <v>147069.32000000009</v>
          </cell>
        </row>
        <row r="16">
          <cell r="C16">
            <v>130277525.78000003</v>
          </cell>
          <cell r="D16">
            <v>1741689.36</v>
          </cell>
          <cell r="E16">
            <v>118188703.3</v>
          </cell>
          <cell r="F16">
            <v>10347133.120000003</v>
          </cell>
          <cell r="G16"/>
          <cell r="H16">
            <v>1665</v>
          </cell>
          <cell r="L16">
            <v>66</v>
          </cell>
          <cell r="M16">
            <v>11080364</v>
          </cell>
          <cell r="N16">
            <v>0</v>
          </cell>
          <cell r="O16">
            <v>2388886.75</v>
          </cell>
          <cell r="Q16">
            <v>14</v>
          </cell>
          <cell r="R16">
            <v>209080</v>
          </cell>
          <cell r="T16">
            <v>1132089.9000000001</v>
          </cell>
          <cell r="U16">
            <v>160999.14999999997</v>
          </cell>
        </row>
        <row r="17">
          <cell r="C17">
            <v>137727511.59</v>
          </cell>
          <cell r="D17">
            <v>1812753.81</v>
          </cell>
          <cell r="E17">
            <v>125274515.5</v>
          </cell>
          <cell r="F17">
            <v>10640242.279999997</v>
          </cell>
          <cell r="G17"/>
          <cell r="H17">
            <v>1665</v>
          </cell>
          <cell r="L17">
            <v>66</v>
          </cell>
          <cell r="M17">
            <v>12077066</v>
          </cell>
          <cell r="N17">
            <v>0</v>
          </cell>
          <cell r="O17">
            <v>3010929.25</v>
          </cell>
          <cell r="Q17">
            <v>14</v>
          </cell>
          <cell r="R17">
            <v>230184</v>
          </cell>
          <cell r="T17">
            <v>704081.3899999999</v>
          </cell>
          <cell r="U17">
            <v>136635.02999999997</v>
          </cell>
        </row>
        <row r="18">
          <cell r="C18">
            <v>136953856.10999998</v>
          </cell>
          <cell r="D18">
            <v>2373916.4</v>
          </cell>
          <cell r="E18">
            <v>124229184.72</v>
          </cell>
          <cell r="F18">
            <v>10350754.989999996</v>
          </cell>
          <cell r="G18"/>
          <cell r="H18">
            <v>1665</v>
          </cell>
          <cell r="L18">
            <v>66</v>
          </cell>
          <cell r="M18">
            <v>12016657</v>
          </cell>
          <cell r="N18">
            <v>8775</v>
          </cell>
          <cell r="O18">
            <v>2485792.75</v>
          </cell>
          <cell r="Q18">
            <v>14</v>
          </cell>
          <cell r="R18">
            <v>200707</v>
          </cell>
          <cell r="T18">
            <v>871283.65999999992</v>
          </cell>
          <cell r="U18">
            <v>208387.31</v>
          </cell>
        </row>
        <row r="19">
          <cell r="C19">
            <v>132111054.29000001</v>
          </cell>
          <cell r="D19">
            <v>1881396.57</v>
          </cell>
          <cell r="E19">
            <v>119632266.23999999</v>
          </cell>
          <cell r="F19">
            <v>10597391.479999999</v>
          </cell>
          <cell r="G19"/>
          <cell r="H19">
            <v>1665</v>
          </cell>
          <cell r="L19">
            <v>66</v>
          </cell>
          <cell r="M19">
            <v>11393919</v>
          </cell>
          <cell r="N19">
            <v>20100</v>
          </cell>
          <cell r="O19">
            <v>2402012.25</v>
          </cell>
          <cell r="Q19">
            <v>14</v>
          </cell>
          <cell r="R19">
            <v>209746</v>
          </cell>
          <cell r="T19">
            <v>1873172.6299999997</v>
          </cell>
          <cell r="U19">
            <v>317547.26</v>
          </cell>
        </row>
        <row r="20">
          <cell r="C20">
            <v>119897002.12000002</v>
          </cell>
          <cell r="D20">
            <v>1475603.01</v>
          </cell>
          <cell r="E20">
            <v>108518386.2</v>
          </cell>
          <cell r="F20">
            <v>9903012.9099999964</v>
          </cell>
          <cell r="G20"/>
          <cell r="H20">
            <v>1665</v>
          </cell>
          <cell r="L20">
            <v>66</v>
          </cell>
          <cell r="M20">
            <v>11415995</v>
          </cell>
          <cell r="N20">
            <v>44530</v>
          </cell>
          <cell r="O20">
            <v>2571758.5</v>
          </cell>
          <cell r="Q20">
            <v>14</v>
          </cell>
          <cell r="R20">
            <v>188788</v>
          </cell>
          <cell r="T20">
            <v>2355682.11</v>
          </cell>
          <cell r="U20">
            <v>347094.22999999986</v>
          </cell>
        </row>
        <row r="21">
          <cell r="C21">
            <v>124452781.91000001</v>
          </cell>
          <cell r="D21">
            <v>1917435.91</v>
          </cell>
          <cell r="E21">
            <v>112697322.73</v>
          </cell>
          <cell r="F21">
            <v>9838023.2700000014</v>
          </cell>
          <cell r="G21"/>
          <cell r="H21">
            <v>1665</v>
          </cell>
          <cell r="L21">
            <v>66</v>
          </cell>
          <cell r="M21">
            <v>10811171.050000001</v>
          </cell>
          <cell r="N21">
            <v>50295</v>
          </cell>
          <cell r="O21">
            <v>2775338.55</v>
          </cell>
          <cell r="Q21">
            <v>14</v>
          </cell>
          <cell r="R21">
            <v>203844</v>
          </cell>
          <cell r="T21">
            <v>2963812.2100000004</v>
          </cell>
          <cell r="U21">
            <v>82784.400000000023</v>
          </cell>
        </row>
        <row r="22">
          <cell r="C22">
            <v>131237174.84000002</v>
          </cell>
          <cell r="D22">
            <v>1745166.58</v>
          </cell>
          <cell r="E22">
            <v>118809395.36</v>
          </cell>
          <cell r="F22">
            <v>10682612.899999997</v>
          </cell>
          <cell r="G22"/>
          <cell r="H22">
            <v>1665</v>
          </cell>
          <cell r="L22">
            <v>66</v>
          </cell>
          <cell r="M22">
            <v>12374950</v>
          </cell>
          <cell r="N22">
            <v>67035</v>
          </cell>
          <cell r="O22">
            <v>3075253.75</v>
          </cell>
          <cell r="Q22">
            <v>14</v>
          </cell>
          <cell r="R22">
            <v>254245</v>
          </cell>
          <cell r="T22">
            <v>3960162.44</v>
          </cell>
          <cell r="U22">
            <v>248186.38999999998</v>
          </cell>
        </row>
        <row r="23">
          <cell r="C23">
            <v>106948693.29999998</v>
          </cell>
          <cell r="D23">
            <v>1524887.56</v>
          </cell>
          <cell r="E23">
            <v>97113331.959999993</v>
          </cell>
          <cell r="F23">
            <v>8310473.7800000031</v>
          </cell>
          <cell r="G23"/>
          <cell r="H23">
            <v>1665</v>
          </cell>
          <cell r="L23">
            <v>66</v>
          </cell>
          <cell r="M23">
            <v>10491016</v>
          </cell>
          <cell r="N23">
            <v>187525</v>
          </cell>
          <cell r="O23">
            <v>2110624.5</v>
          </cell>
          <cell r="Q23">
            <v>14</v>
          </cell>
          <cell r="R23">
            <v>197088</v>
          </cell>
          <cell r="T23">
            <v>2134174.1999999997</v>
          </cell>
          <cell r="U23">
            <v>90058.949999999983</v>
          </cell>
        </row>
        <row r="24">
          <cell r="C24">
            <v>128306194.51000001</v>
          </cell>
          <cell r="D24">
            <v>1860897.26</v>
          </cell>
          <cell r="E24">
            <v>116415990.44</v>
          </cell>
          <cell r="F24">
            <v>10029306.810000001</v>
          </cell>
          <cell r="G24"/>
          <cell r="H24">
            <v>1665</v>
          </cell>
          <cell r="L24">
            <v>66</v>
          </cell>
          <cell r="M24">
            <v>12557050.25</v>
          </cell>
          <cell r="N24">
            <v>311950</v>
          </cell>
          <cell r="O24">
            <v>2811320.25</v>
          </cell>
          <cell r="Q24">
            <v>14</v>
          </cell>
          <cell r="R24">
            <v>245734</v>
          </cell>
          <cell r="T24">
            <v>1390533.7100000002</v>
          </cell>
          <cell r="U24">
            <v>60215.51999999999</v>
          </cell>
        </row>
        <row r="25">
          <cell r="C25">
            <v>150553793.40000004</v>
          </cell>
          <cell r="D25">
            <v>2149117.3199999998</v>
          </cell>
          <cell r="E25">
            <v>136448942.97999999</v>
          </cell>
          <cell r="F25">
            <v>11955733.099999996</v>
          </cell>
          <cell r="G25"/>
          <cell r="H25">
            <v>1665</v>
          </cell>
          <cell r="L25">
            <v>66</v>
          </cell>
          <cell r="M25">
            <v>15170832</v>
          </cell>
          <cell r="N25">
            <v>250095</v>
          </cell>
          <cell r="O25">
            <v>3477323.25</v>
          </cell>
          <cell r="Q25">
            <v>14</v>
          </cell>
          <cell r="R25">
            <v>251419</v>
          </cell>
          <cell r="T25">
            <v>1487880.7100000002</v>
          </cell>
          <cell r="U25">
            <v>183230.87000000005</v>
          </cell>
        </row>
        <row r="26">
          <cell r="H26">
            <v>1665</v>
          </cell>
          <cell r="L26">
            <v>66</v>
          </cell>
        </row>
        <row r="36">
          <cell r="C36">
            <v>10109820.683999997</v>
          </cell>
          <cell r="D36">
            <v>3462827.4159999983</v>
          </cell>
          <cell r="E36">
            <v>12589.36</v>
          </cell>
          <cell r="F36">
            <v>0</v>
          </cell>
        </row>
        <row r="37">
          <cell r="C37">
            <v>9288136.8530000001</v>
          </cell>
          <cell r="D37">
            <v>3277188.9170000004</v>
          </cell>
          <cell r="E37">
            <v>21244.730000000003</v>
          </cell>
          <cell r="F37">
            <v>0</v>
          </cell>
        </row>
        <row r="38">
          <cell r="C38">
            <v>9726062.4940000009</v>
          </cell>
          <cell r="D38">
            <v>3380036.5260000005</v>
          </cell>
          <cell r="E38">
            <v>22968.5</v>
          </cell>
          <cell r="F38">
            <v>0</v>
          </cell>
        </row>
        <row r="39">
          <cell r="C39">
            <v>10488143.047999999</v>
          </cell>
          <cell r="D39">
            <v>3529847.5119999992</v>
          </cell>
          <cell r="E39">
            <v>17001.740000000002</v>
          </cell>
          <cell r="F39">
            <v>0</v>
          </cell>
        </row>
        <row r="40">
          <cell r="C40">
            <v>9850926.8469999973</v>
          </cell>
          <cell r="D40">
            <v>3394715.2029999988</v>
          </cell>
          <cell r="E40">
            <v>11881.330000000002</v>
          </cell>
          <cell r="F40">
            <v>0</v>
          </cell>
        </row>
        <row r="41">
          <cell r="C41">
            <v>10054548.994999997</v>
          </cell>
          <cell r="D41">
            <v>3472147.9949999996</v>
          </cell>
          <cell r="E41">
            <v>20040.18</v>
          </cell>
          <cell r="F41">
            <v>1000</v>
          </cell>
        </row>
        <row r="42">
          <cell r="C42">
            <v>9728985.6939999964</v>
          </cell>
          <cell r="D42">
            <v>3281667.9459999986</v>
          </cell>
          <cell r="E42">
            <v>16871.2</v>
          </cell>
          <cell r="F42">
            <v>0</v>
          </cell>
        </row>
        <row r="43">
          <cell r="C43">
            <v>9642386.5439999998</v>
          </cell>
          <cell r="D43">
            <v>3257603.676</v>
          </cell>
          <cell r="E43">
            <v>22452.87</v>
          </cell>
          <cell r="F43">
            <v>0</v>
          </cell>
        </row>
        <row r="44">
          <cell r="C44">
            <v>10697745.655999998</v>
          </cell>
          <cell r="D44">
            <v>3562552.3839999987</v>
          </cell>
          <cell r="E44">
            <v>16270.3</v>
          </cell>
          <cell r="F44">
            <v>0</v>
          </cell>
        </row>
        <row r="45">
          <cell r="C45">
            <v>7975325.9510000013</v>
          </cell>
          <cell r="D45">
            <v>2732919.279000001</v>
          </cell>
          <cell r="E45">
            <v>25817.42</v>
          </cell>
          <cell r="F45">
            <v>0</v>
          </cell>
        </row>
        <row r="46">
          <cell r="C46">
            <v>9826057.5600000005</v>
          </cell>
          <cell r="D46">
            <v>3320519.02</v>
          </cell>
          <cell r="E46">
            <v>18271.34</v>
          </cell>
          <cell r="F46">
            <v>0</v>
          </cell>
        </row>
        <row r="47">
          <cell r="C47">
            <v>11889788.977999996</v>
          </cell>
          <cell r="D47">
            <v>3977917.2419999987</v>
          </cell>
          <cell r="E47">
            <v>10428.030000000001</v>
          </cell>
          <cell r="F4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ming.ny.gov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aming.ny.gov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aming.ny.go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gaming.ny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A3378-B58C-41B7-A062-D9FFF29E6C53}">
  <sheetPr>
    <pageSetUpPr fitToPage="1"/>
  </sheetPr>
  <dimension ref="A1:AA45"/>
  <sheetViews>
    <sheetView tabSelected="1" zoomScaleNormal="100" workbookViewId="0">
      <selection activeCell="C20" sqref="C20"/>
    </sheetView>
  </sheetViews>
  <sheetFormatPr defaultRowHeight="15" x14ac:dyDescent="0.25"/>
  <cols>
    <col min="1" max="1" width="9.28515625" style="4" customWidth="1"/>
    <col min="2" max="2" width="1.7109375" style="4" customWidth="1"/>
    <col min="3" max="3" width="14.5703125" style="28" customWidth="1"/>
    <col min="4" max="4" width="12.85546875" style="28" customWidth="1"/>
    <col min="5" max="5" width="14.5703125" style="28" customWidth="1"/>
    <col min="6" max="6" width="15.140625" style="28" customWidth="1"/>
    <col min="7" max="7" width="1.140625" style="28" customWidth="1"/>
    <col min="8" max="8" width="8.5703125" style="28" customWidth="1"/>
    <col min="9" max="9" width="11.140625" style="27" bestFit="1" customWidth="1"/>
    <col min="10" max="10" width="2.28515625" style="28" customWidth="1"/>
    <col min="11" max="11" width="1.140625" style="28" customWidth="1"/>
    <col min="12" max="12" width="7.28515625" style="28" customWidth="1"/>
    <col min="13" max="13" width="12.7109375" style="28" customWidth="1"/>
    <col min="14" max="14" width="11.5703125" style="28" customWidth="1"/>
    <col min="15" max="15" width="13" style="28" customWidth="1"/>
    <col min="16" max="16" width="2" style="28" customWidth="1"/>
    <col min="17" max="17" width="7.5703125" style="28" customWidth="1"/>
    <col min="18" max="18" width="12.140625" style="28" customWidth="1"/>
    <col min="19" max="19" width="2" style="1" customWidth="1"/>
    <col min="20" max="20" width="14.28515625" style="1" customWidth="1"/>
    <col min="21" max="21" width="12.140625" style="1" customWidth="1"/>
    <col min="22" max="22" width="2" style="1" customWidth="1"/>
    <col min="23" max="23" width="14.28515625" style="1" customWidth="1"/>
    <col min="24" max="24" width="12.85546875" style="1" bestFit="1" customWidth="1"/>
    <col min="25" max="25" width="14" style="1" bestFit="1" customWidth="1"/>
    <col min="26" max="26" width="10" style="1" bestFit="1" customWidth="1"/>
    <col min="27" max="27" width="15.140625" style="1" bestFit="1" customWidth="1"/>
    <col min="28" max="257" width="9.140625" style="1"/>
    <col min="258" max="258" width="9.28515625" style="1" customWidth="1"/>
    <col min="259" max="259" width="1.7109375" style="1" customWidth="1"/>
    <col min="260" max="263" width="12" style="1" customWidth="1"/>
    <col min="264" max="264" width="11.85546875" style="1" customWidth="1"/>
    <col min="265" max="265" width="10.7109375" style="1" customWidth="1"/>
    <col min="266" max="266" width="10.5703125" style="1" customWidth="1"/>
    <col min="267" max="267" width="1.140625" style="1" customWidth="1"/>
    <col min="268" max="268" width="11.28515625" style="1" customWidth="1"/>
    <col min="269" max="269" width="12.7109375" style="1" customWidth="1"/>
    <col min="270" max="270" width="11.5703125" style="1" customWidth="1"/>
    <col min="271" max="271" width="12.42578125" style="1" customWidth="1"/>
    <col min="272" max="272" width="1.5703125" style="1" customWidth="1"/>
    <col min="273" max="273" width="11.42578125" style="1" customWidth="1"/>
    <col min="274" max="274" width="12.140625" style="1" customWidth="1"/>
    <col min="275" max="275" width="1.7109375" style="1" customWidth="1"/>
    <col min="276" max="276" width="13.5703125" style="1" customWidth="1"/>
    <col min="277" max="513" width="9.140625" style="1"/>
    <col min="514" max="514" width="9.28515625" style="1" customWidth="1"/>
    <col min="515" max="515" width="1.7109375" style="1" customWidth="1"/>
    <col min="516" max="519" width="12" style="1" customWidth="1"/>
    <col min="520" max="520" width="11.85546875" style="1" customWidth="1"/>
    <col min="521" max="521" width="10.7109375" style="1" customWidth="1"/>
    <col min="522" max="522" width="10.5703125" style="1" customWidth="1"/>
    <col min="523" max="523" width="1.140625" style="1" customWidth="1"/>
    <col min="524" max="524" width="11.28515625" style="1" customWidth="1"/>
    <col min="525" max="525" width="12.7109375" style="1" customWidth="1"/>
    <col min="526" max="526" width="11.5703125" style="1" customWidth="1"/>
    <col min="527" max="527" width="12.42578125" style="1" customWidth="1"/>
    <col min="528" max="528" width="1.5703125" style="1" customWidth="1"/>
    <col min="529" max="529" width="11.42578125" style="1" customWidth="1"/>
    <col min="530" max="530" width="12.140625" style="1" customWidth="1"/>
    <col min="531" max="531" width="1.7109375" style="1" customWidth="1"/>
    <col min="532" max="532" width="13.5703125" style="1" customWidth="1"/>
    <col min="533" max="769" width="9.140625" style="1"/>
    <col min="770" max="770" width="9.28515625" style="1" customWidth="1"/>
    <col min="771" max="771" width="1.7109375" style="1" customWidth="1"/>
    <col min="772" max="775" width="12" style="1" customWidth="1"/>
    <col min="776" max="776" width="11.85546875" style="1" customWidth="1"/>
    <col min="777" max="777" width="10.7109375" style="1" customWidth="1"/>
    <col min="778" max="778" width="10.5703125" style="1" customWidth="1"/>
    <col min="779" max="779" width="1.140625" style="1" customWidth="1"/>
    <col min="780" max="780" width="11.28515625" style="1" customWidth="1"/>
    <col min="781" max="781" width="12.7109375" style="1" customWidth="1"/>
    <col min="782" max="782" width="11.5703125" style="1" customWidth="1"/>
    <col min="783" max="783" width="12.42578125" style="1" customWidth="1"/>
    <col min="784" max="784" width="1.5703125" style="1" customWidth="1"/>
    <col min="785" max="785" width="11.42578125" style="1" customWidth="1"/>
    <col min="786" max="786" width="12.140625" style="1" customWidth="1"/>
    <col min="787" max="787" width="1.7109375" style="1" customWidth="1"/>
    <col min="788" max="788" width="13.5703125" style="1" customWidth="1"/>
    <col min="789" max="1025" width="9.140625" style="1"/>
    <col min="1026" max="1026" width="9.28515625" style="1" customWidth="1"/>
    <col min="1027" max="1027" width="1.7109375" style="1" customWidth="1"/>
    <col min="1028" max="1031" width="12" style="1" customWidth="1"/>
    <col min="1032" max="1032" width="11.85546875" style="1" customWidth="1"/>
    <col min="1033" max="1033" width="10.7109375" style="1" customWidth="1"/>
    <col min="1034" max="1034" width="10.5703125" style="1" customWidth="1"/>
    <col min="1035" max="1035" width="1.140625" style="1" customWidth="1"/>
    <col min="1036" max="1036" width="11.28515625" style="1" customWidth="1"/>
    <col min="1037" max="1037" width="12.7109375" style="1" customWidth="1"/>
    <col min="1038" max="1038" width="11.5703125" style="1" customWidth="1"/>
    <col min="1039" max="1039" width="12.42578125" style="1" customWidth="1"/>
    <col min="1040" max="1040" width="1.5703125" style="1" customWidth="1"/>
    <col min="1041" max="1041" width="11.42578125" style="1" customWidth="1"/>
    <col min="1042" max="1042" width="12.140625" style="1" customWidth="1"/>
    <col min="1043" max="1043" width="1.7109375" style="1" customWidth="1"/>
    <col min="1044" max="1044" width="13.5703125" style="1" customWidth="1"/>
    <col min="1045" max="1281" width="9.140625" style="1"/>
    <col min="1282" max="1282" width="9.28515625" style="1" customWidth="1"/>
    <col min="1283" max="1283" width="1.7109375" style="1" customWidth="1"/>
    <col min="1284" max="1287" width="12" style="1" customWidth="1"/>
    <col min="1288" max="1288" width="11.85546875" style="1" customWidth="1"/>
    <col min="1289" max="1289" width="10.7109375" style="1" customWidth="1"/>
    <col min="1290" max="1290" width="10.5703125" style="1" customWidth="1"/>
    <col min="1291" max="1291" width="1.140625" style="1" customWidth="1"/>
    <col min="1292" max="1292" width="11.28515625" style="1" customWidth="1"/>
    <col min="1293" max="1293" width="12.7109375" style="1" customWidth="1"/>
    <col min="1294" max="1294" width="11.5703125" style="1" customWidth="1"/>
    <col min="1295" max="1295" width="12.42578125" style="1" customWidth="1"/>
    <col min="1296" max="1296" width="1.5703125" style="1" customWidth="1"/>
    <col min="1297" max="1297" width="11.42578125" style="1" customWidth="1"/>
    <col min="1298" max="1298" width="12.140625" style="1" customWidth="1"/>
    <col min="1299" max="1299" width="1.7109375" style="1" customWidth="1"/>
    <col min="1300" max="1300" width="13.5703125" style="1" customWidth="1"/>
    <col min="1301" max="1537" width="9.140625" style="1"/>
    <col min="1538" max="1538" width="9.28515625" style="1" customWidth="1"/>
    <col min="1539" max="1539" width="1.7109375" style="1" customWidth="1"/>
    <col min="1540" max="1543" width="12" style="1" customWidth="1"/>
    <col min="1544" max="1544" width="11.85546875" style="1" customWidth="1"/>
    <col min="1545" max="1545" width="10.7109375" style="1" customWidth="1"/>
    <col min="1546" max="1546" width="10.5703125" style="1" customWidth="1"/>
    <col min="1547" max="1547" width="1.140625" style="1" customWidth="1"/>
    <col min="1548" max="1548" width="11.28515625" style="1" customWidth="1"/>
    <col min="1549" max="1549" width="12.7109375" style="1" customWidth="1"/>
    <col min="1550" max="1550" width="11.5703125" style="1" customWidth="1"/>
    <col min="1551" max="1551" width="12.42578125" style="1" customWidth="1"/>
    <col min="1552" max="1552" width="1.5703125" style="1" customWidth="1"/>
    <col min="1553" max="1553" width="11.42578125" style="1" customWidth="1"/>
    <col min="1554" max="1554" width="12.140625" style="1" customWidth="1"/>
    <col min="1555" max="1555" width="1.7109375" style="1" customWidth="1"/>
    <col min="1556" max="1556" width="13.5703125" style="1" customWidth="1"/>
    <col min="1557" max="1793" width="9.140625" style="1"/>
    <col min="1794" max="1794" width="9.28515625" style="1" customWidth="1"/>
    <col min="1795" max="1795" width="1.7109375" style="1" customWidth="1"/>
    <col min="1796" max="1799" width="12" style="1" customWidth="1"/>
    <col min="1800" max="1800" width="11.85546875" style="1" customWidth="1"/>
    <col min="1801" max="1801" width="10.7109375" style="1" customWidth="1"/>
    <col min="1802" max="1802" width="10.5703125" style="1" customWidth="1"/>
    <col min="1803" max="1803" width="1.140625" style="1" customWidth="1"/>
    <col min="1804" max="1804" width="11.28515625" style="1" customWidth="1"/>
    <col min="1805" max="1805" width="12.7109375" style="1" customWidth="1"/>
    <col min="1806" max="1806" width="11.5703125" style="1" customWidth="1"/>
    <col min="1807" max="1807" width="12.42578125" style="1" customWidth="1"/>
    <col min="1808" max="1808" width="1.5703125" style="1" customWidth="1"/>
    <col min="1809" max="1809" width="11.42578125" style="1" customWidth="1"/>
    <col min="1810" max="1810" width="12.140625" style="1" customWidth="1"/>
    <col min="1811" max="1811" width="1.7109375" style="1" customWidth="1"/>
    <col min="1812" max="1812" width="13.5703125" style="1" customWidth="1"/>
    <col min="1813" max="2049" width="9.140625" style="1"/>
    <col min="2050" max="2050" width="9.28515625" style="1" customWidth="1"/>
    <col min="2051" max="2051" width="1.7109375" style="1" customWidth="1"/>
    <col min="2052" max="2055" width="12" style="1" customWidth="1"/>
    <col min="2056" max="2056" width="11.85546875" style="1" customWidth="1"/>
    <col min="2057" max="2057" width="10.7109375" style="1" customWidth="1"/>
    <col min="2058" max="2058" width="10.5703125" style="1" customWidth="1"/>
    <col min="2059" max="2059" width="1.140625" style="1" customWidth="1"/>
    <col min="2060" max="2060" width="11.28515625" style="1" customWidth="1"/>
    <col min="2061" max="2061" width="12.7109375" style="1" customWidth="1"/>
    <col min="2062" max="2062" width="11.5703125" style="1" customWidth="1"/>
    <col min="2063" max="2063" width="12.42578125" style="1" customWidth="1"/>
    <col min="2064" max="2064" width="1.5703125" style="1" customWidth="1"/>
    <col min="2065" max="2065" width="11.42578125" style="1" customWidth="1"/>
    <col min="2066" max="2066" width="12.140625" style="1" customWidth="1"/>
    <col min="2067" max="2067" width="1.7109375" style="1" customWidth="1"/>
    <col min="2068" max="2068" width="13.5703125" style="1" customWidth="1"/>
    <col min="2069" max="2305" width="9.140625" style="1"/>
    <col min="2306" max="2306" width="9.28515625" style="1" customWidth="1"/>
    <col min="2307" max="2307" width="1.7109375" style="1" customWidth="1"/>
    <col min="2308" max="2311" width="12" style="1" customWidth="1"/>
    <col min="2312" max="2312" width="11.85546875" style="1" customWidth="1"/>
    <col min="2313" max="2313" width="10.7109375" style="1" customWidth="1"/>
    <col min="2314" max="2314" width="10.5703125" style="1" customWidth="1"/>
    <col min="2315" max="2315" width="1.140625" style="1" customWidth="1"/>
    <col min="2316" max="2316" width="11.28515625" style="1" customWidth="1"/>
    <col min="2317" max="2317" width="12.7109375" style="1" customWidth="1"/>
    <col min="2318" max="2318" width="11.5703125" style="1" customWidth="1"/>
    <col min="2319" max="2319" width="12.42578125" style="1" customWidth="1"/>
    <col min="2320" max="2320" width="1.5703125" style="1" customWidth="1"/>
    <col min="2321" max="2321" width="11.42578125" style="1" customWidth="1"/>
    <col min="2322" max="2322" width="12.140625" style="1" customWidth="1"/>
    <col min="2323" max="2323" width="1.7109375" style="1" customWidth="1"/>
    <col min="2324" max="2324" width="13.5703125" style="1" customWidth="1"/>
    <col min="2325" max="2561" width="9.140625" style="1"/>
    <col min="2562" max="2562" width="9.28515625" style="1" customWidth="1"/>
    <col min="2563" max="2563" width="1.7109375" style="1" customWidth="1"/>
    <col min="2564" max="2567" width="12" style="1" customWidth="1"/>
    <col min="2568" max="2568" width="11.85546875" style="1" customWidth="1"/>
    <col min="2569" max="2569" width="10.7109375" style="1" customWidth="1"/>
    <col min="2570" max="2570" width="10.5703125" style="1" customWidth="1"/>
    <col min="2571" max="2571" width="1.140625" style="1" customWidth="1"/>
    <col min="2572" max="2572" width="11.28515625" style="1" customWidth="1"/>
    <col min="2573" max="2573" width="12.7109375" style="1" customWidth="1"/>
    <col min="2574" max="2574" width="11.5703125" style="1" customWidth="1"/>
    <col min="2575" max="2575" width="12.42578125" style="1" customWidth="1"/>
    <col min="2576" max="2576" width="1.5703125" style="1" customWidth="1"/>
    <col min="2577" max="2577" width="11.42578125" style="1" customWidth="1"/>
    <col min="2578" max="2578" width="12.140625" style="1" customWidth="1"/>
    <col min="2579" max="2579" width="1.7109375" style="1" customWidth="1"/>
    <col min="2580" max="2580" width="13.5703125" style="1" customWidth="1"/>
    <col min="2581" max="2817" width="9.140625" style="1"/>
    <col min="2818" max="2818" width="9.28515625" style="1" customWidth="1"/>
    <col min="2819" max="2819" width="1.7109375" style="1" customWidth="1"/>
    <col min="2820" max="2823" width="12" style="1" customWidth="1"/>
    <col min="2824" max="2824" width="11.85546875" style="1" customWidth="1"/>
    <col min="2825" max="2825" width="10.7109375" style="1" customWidth="1"/>
    <col min="2826" max="2826" width="10.5703125" style="1" customWidth="1"/>
    <col min="2827" max="2827" width="1.140625" style="1" customWidth="1"/>
    <col min="2828" max="2828" width="11.28515625" style="1" customWidth="1"/>
    <col min="2829" max="2829" width="12.7109375" style="1" customWidth="1"/>
    <col min="2830" max="2830" width="11.5703125" style="1" customWidth="1"/>
    <col min="2831" max="2831" width="12.42578125" style="1" customWidth="1"/>
    <col min="2832" max="2832" width="1.5703125" style="1" customWidth="1"/>
    <col min="2833" max="2833" width="11.42578125" style="1" customWidth="1"/>
    <col min="2834" max="2834" width="12.140625" style="1" customWidth="1"/>
    <col min="2835" max="2835" width="1.7109375" style="1" customWidth="1"/>
    <col min="2836" max="2836" width="13.5703125" style="1" customWidth="1"/>
    <col min="2837" max="3073" width="9.140625" style="1"/>
    <col min="3074" max="3074" width="9.28515625" style="1" customWidth="1"/>
    <col min="3075" max="3075" width="1.7109375" style="1" customWidth="1"/>
    <col min="3076" max="3079" width="12" style="1" customWidth="1"/>
    <col min="3080" max="3080" width="11.85546875" style="1" customWidth="1"/>
    <col min="3081" max="3081" width="10.7109375" style="1" customWidth="1"/>
    <col min="3082" max="3082" width="10.5703125" style="1" customWidth="1"/>
    <col min="3083" max="3083" width="1.140625" style="1" customWidth="1"/>
    <col min="3084" max="3084" width="11.28515625" style="1" customWidth="1"/>
    <col min="3085" max="3085" width="12.7109375" style="1" customWidth="1"/>
    <col min="3086" max="3086" width="11.5703125" style="1" customWidth="1"/>
    <col min="3087" max="3087" width="12.42578125" style="1" customWidth="1"/>
    <col min="3088" max="3088" width="1.5703125" style="1" customWidth="1"/>
    <col min="3089" max="3089" width="11.42578125" style="1" customWidth="1"/>
    <col min="3090" max="3090" width="12.140625" style="1" customWidth="1"/>
    <col min="3091" max="3091" width="1.7109375" style="1" customWidth="1"/>
    <col min="3092" max="3092" width="13.5703125" style="1" customWidth="1"/>
    <col min="3093" max="3329" width="9.140625" style="1"/>
    <col min="3330" max="3330" width="9.28515625" style="1" customWidth="1"/>
    <col min="3331" max="3331" width="1.7109375" style="1" customWidth="1"/>
    <col min="3332" max="3335" width="12" style="1" customWidth="1"/>
    <col min="3336" max="3336" width="11.85546875" style="1" customWidth="1"/>
    <col min="3337" max="3337" width="10.7109375" style="1" customWidth="1"/>
    <col min="3338" max="3338" width="10.5703125" style="1" customWidth="1"/>
    <col min="3339" max="3339" width="1.140625" style="1" customWidth="1"/>
    <col min="3340" max="3340" width="11.28515625" style="1" customWidth="1"/>
    <col min="3341" max="3341" width="12.7109375" style="1" customWidth="1"/>
    <col min="3342" max="3342" width="11.5703125" style="1" customWidth="1"/>
    <col min="3343" max="3343" width="12.42578125" style="1" customWidth="1"/>
    <col min="3344" max="3344" width="1.5703125" style="1" customWidth="1"/>
    <col min="3345" max="3345" width="11.42578125" style="1" customWidth="1"/>
    <col min="3346" max="3346" width="12.140625" style="1" customWidth="1"/>
    <col min="3347" max="3347" width="1.7109375" style="1" customWidth="1"/>
    <col min="3348" max="3348" width="13.5703125" style="1" customWidth="1"/>
    <col min="3349" max="3585" width="9.140625" style="1"/>
    <col min="3586" max="3586" width="9.28515625" style="1" customWidth="1"/>
    <col min="3587" max="3587" width="1.7109375" style="1" customWidth="1"/>
    <col min="3588" max="3591" width="12" style="1" customWidth="1"/>
    <col min="3592" max="3592" width="11.85546875" style="1" customWidth="1"/>
    <col min="3593" max="3593" width="10.7109375" style="1" customWidth="1"/>
    <col min="3594" max="3594" width="10.5703125" style="1" customWidth="1"/>
    <col min="3595" max="3595" width="1.140625" style="1" customWidth="1"/>
    <col min="3596" max="3596" width="11.28515625" style="1" customWidth="1"/>
    <col min="3597" max="3597" width="12.7109375" style="1" customWidth="1"/>
    <col min="3598" max="3598" width="11.5703125" style="1" customWidth="1"/>
    <col min="3599" max="3599" width="12.42578125" style="1" customWidth="1"/>
    <col min="3600" max="3600" width="1.5703125" style="1" customWidth="1"/>
    <col min="3601" max="3601" width="11.42578125" style="1" customWidth="1"/>
    <col min="3602" max="3602" width="12.140625" style="1" customWidth="1"/>
    <col min="3603" max="3603" width="1.7109375" style="1" customWidth="1"/>
    <col min="3604" max="3604" width="13.5703125" style="1" customWidth="1"/>
    <col min="3605" max="3841" width="9.140625" style="1"/>
    <col min="3842" max="3842" width="9.28515625" style="1" customWidth="1"/>
    <col min="3843" max="3843" width="1.7109375" style="1" customWidth="1"/>
    <col min="3844" max="3847" width="12" style="1" customWidth="1"/>
    <col min="3848" max="3848" width="11.85546875" style="1" customWidth="1"/>
    <col min="3849" max="3849" width="10.7109375" style="1" customWidth="1"/>
    <col min="3850" max="3850" width="10.5703125" style="1" customWidth="1"/>
    <col min="3851" max="3851" width="1.140625" style="1" customWidth="1"/>
    <col min="3852" max="3852" width="11.28515625" style="1" customWidth="1"/>
    <col min="3853" max="3853" width="12.7109375" style="1" customWidth="1"/>
    <col min="3854" max="3854" width="11.5703125" style="1" customWidth="1"/>
    <col min="3855" max="3855" width="12.42578125" style="1" customWidth="1"/>
    <col min="3856" max="3856" width="1.5703125" style="1" customWidth="1"/>
    <col min="3857" max="3857" width="11.42578125" style="1" customWidth="1"/>
    <col min="3858" max="3858" width="12.140625" style="1" customWidth="1"/>
    <col min="3859" max="3859" width="1.7109375" style="1" customWidth="1"/>
    <col min="3860" max="3860" width="13.5703125" style="1" customWidth="1"/>
    <col min="3861" max="4097" width="9.140625" style="1"/>
    <col min="4098" max="4098" width="9.28515625" style="1" customWidth="1"/>
    <col min="4099" max="4099" width="1.7109375" style="1" customWidth="1"/>
    <col min="4100" max="4103" width="12" style="1" customWidth="1"/>
    <col min="4104" max="4104" width="11.85546875" style="1" customWidth="1"/>
    <col min="4105" max="4105" width="10.7109375" style="1" customWidth="1"/>
    <col min="4106" max="4106" width="10.5703125" style="1" customWidth="1"/>
    <col min="4107" max="4107" width="1.140625" style="1" customWidth="1"/>
    <col min="4108" max="4108" width="11.28515625" style="1" customWidth="1"/>
    <col min="4109" max="4109" width="12.7109375" style="1" customWidth="1"/>
    <col min="4110" max="4110" width="11.5703125" style="1" customWidth="1"/>
    <col min="4111" max="4111" width="12.42578125" style="1" customWidth="1"/>
    <col min="4112" max="4112" width="1.5703125" style="1" customWidth="1"/>
    <col min="4113" max="4113" width="11.42578125" style="1" customWidth="1"/>
    <col min="4114" max="4114" width="12.140625" style="1" customWidth="1"/>
    <col min="4115" max="4115" width="1.7109375" style="1" customWidth="1"/>
    <col min="4116" max="4116" width="13.5703125" style="1" customWidth="1"/>
    <col min="4117" max="4353" width="9.140625" style="1"/>
    <col min="4354" max="4354" width="9.28515625" style="1" customWidth="1"/>
    <col min="4355" max="4355" width="1.7109375" style="1" customWidth="1"/>
    <col min="4356" max="4359" width="12" style="1" customWidth="1"/>
    <col min="4360" max="4360" width="11.85546875" style="1" customWidth="1"/>
    <col min="4361" max="4361" width="10.7109375" style="1" customWidth="1"/>
    <col min="4362" max="4362" width="10.5703125" style="1" customWidth="1"/>
    <col min="4363" max="4363" width="1.140625" style="1" customWidth="1"/>
    <col min="4364" max="4364" width="11.28515625" style="1" customWidth="1"/>
    <col min="4365" max="4365" width="12.7109375" style="1" customWidth="1"/>
    <col min="4366" max="4366" width="11.5703125" style="1" customWidth="1"/>
    <col min="4367" max="4367" width="12.42578125" style="1" customWidth="1"/>
    <col min="4368" max="4368" width="1.5703125" style="1" customWidth="1"/>
    <col min="4369" max="4369" width="11.42578125" style="1" customWidth="1"/>
    <col min="4370" max="4370" width="12.140625" style="1" customWidth="1"/>
    <col min="4371" max="4371" width="1.7109375" style="1" customWidth="1"/>
    <col min="4372" max="4372" width="13.5703125" style="1" customWidth="1"/>
    <col min="4373" max="4609" width="9.140625" style="1"/>
    <col min="4610" max="4610" width="9.28515625" style="1" customWidth="1"/>
    <col min="4611" max="4611" width="1.7109375" style="1" customWidth="1"/>
    <col min="4612" max="4615" width="12" style="1" customWidth="1"/>
    <col min="4616" max="4616" width="11.85546875" style="1" customWidth="1"/>
    <col min="4617" max="4617" width="10.7109375" style="1" customWidth="1"/>
    <col min="4618" max="4618" width="10.5703125" style="1" customWidth="1"/>
    <col min="4619" max="4619" width="1.140625" style="1" customWidth="1"/>
    <col min="4620" max="4620" width="11.28515625" style="1" customWidth="1"/>
    <col min="4621" max="4621" width="12.7109375" style="1" customWidth="1"/>
    <col min="4622" max="4622" width="11.5703125" style="1" customWidth="1"/>
    <col min="4623" max="4623" width="12.42578125" style="1" customWidth="1"/>
    <col min="4624" max="4624" width="1.5703125" style="1" customWidth="1"/>
    <col min="4625" max="4625" width="11.42578125" style="1" customWidth="1"/>
    <col min="4626" max="4626" width="12.140625" style="1" customWidth="1"/>
    <col min="4627" max="4627" width="1.7109375" style="1" customWidth="1"/>
    <col min="4628" max="4628" width="13.5703125" style="1" customWidth="1"/>
    <col min="4629" max="4865" width="9.140625" style="1"/>
    <col min="4866" max="4866" width="9.28515625" style="1" customWidth="1"/>
    <col min="4867" max="4867" width="1.7109375" style="1" customWidth="1"/>
    <col min="4868" max="4871" width="12" style="1" customWidth="1"/>
    <col min="4872" max="4872" width="11.85546875" style="1" customWidth="1"/>
    <col min="4873" max="4873" width="10.7109375" style="1" customWidth="1"/>
    <col min="4874" max="4874" width="10.5703125" style="1" customWidth="1"/>
    <col min="4875" max="4875" width="1.140625" style="1" customWidth="1"/>
    <col min="4876" max="4876" width="11.28515625" style="1" customWidth="1"/>
    <col min="4877" max="4877" width="12.7109375" style="1" customWidth="1"/>
    <col min="4878" max="4878" width="11.5703125" style="1" customWidth="1"/>
    <col min="4879" max="4879" width="12.42578125" style="1" customWidth="1"/>
    <col min="4880" max="4880" width="1.5703125" style="1" customWidth="1"/>
    <col min="4881" max="4881" width="11.42578125" style="1" customWidth="1"/>
    <col min="4882" max="4882" width="12.140625" style="1" customWidth="1"/>
    <col min="4883" max="4883" width="1.7109375" style="1" customWidth="1"/>
    <col min="4884" max="4884" width="13.5703125" style="1" customWidth="1"/>
    <col min="4885" max="5121" width="9.140625" style="1"/>
    <col min="5122" max="5122" width="9.28515625" style="1" customWidth="1"/>
    <col min="5123" max="5123" width="1.7109375" style="1" customWidth="1"/>
    <col min="5124" max="5127" width="12" style="1" customWidth="1"/>
    <col min="5128" max="5128" width="11.85546875" style="1" customWidth="1"/>
    <col min="5129" max="5129" width="10.7109375" style="1" customWidth="1"/>
    <col min="5130" max="5130" width="10.5703125" style="1" customWidth="1"/>
    <col min="5131" max="5131" width="1.140625" style="1" customWidth="1"/>
    <col min="5132" max="5132" width="11.28515625" style="1" customWidth="1"/>
    <col min="5133" max="5133" width="12.7109375" style="1" customWidth="1"/>
    <col min="5134" max="5134" width="11.5703125" style="1" customWidth="1"/>
    <col min="5135" max="5135" width="12.42578125" style="1" customWidth="1"/>
    <col min="5136" max="5136" width="1.5703125" style="1" customWidth="1"/>
    <col min="5137" max="5137" width="11.42578125" style="1" customWidth="1"/>
    <col min="5138" max="5138" width="12.140625" style="1" customWidth="1"/>
    <col min="5139" max="5139" width="1.7109375" style="1" customWidth="1"/>
    <col min="5140" max="5140" width="13.5703125" style="1" customWidth="1"/>
    <col min="5141" max="5377" width="9.140625" style="1"/>
    <col min="5378" max="5378" width="9.28515625" style="1" customWidth="1"/>
    <col min="5379" max="5379" width="1.7109375" style="1" customWidth="1"/>
    <col min="5380" max="5383" width="12" style="1" customWidth="1"/>
    <col min="5384" max="5384" width="11.85546875" style="1" customWidth="1"/>
    <col min="5385" max="5385" width="10.7109375" style="1" customWidth="1"/>
    <col min="5386" max="5386" width="10.5703125" style="1" customWidth="1"/>
    <col min="5387" max="5387" width="1.140625" style="1" customWidth="1"/>
    <col min="5388" max="5388" width="11.28515625" style="1" customWidth="1"/>
    <col min="5389" max="5389" width="12.7109375" style="1" customWidth="1"/>
    <col min="5390" max="5390" width="11.5703125" style="1" customWidth="1"/>
    <col min="5391" max="5391" width="12.42578125" style="1" customWidth="1"/>
    <col min="5392" max="5392" width="1.5703125" style="1" customWidth="1"/>
    <col min="5393" max="5393" width="11.42578125" style="1" customWidth="1"/>
    <col min="5394" max="5394" width="12.140625" style="1" customWidth="1"/>
    <col min="5395" max="5395" width="1.7109375" style="1" customWidth="1"/>
    <col min="5396" max="5396" width="13.5703125" style="1" customWidth="1"/>
    <col min="5397" max="5633" width="9.140625" style="1"/>
    <col min="5634" max="5634" width="9.28515625" style="1" customWidth="1"/>
    <col min="5635" max="5635" width="1.7109375" style="1" customWidth="1"/>
    <col min="5636" max="5639" width="12" style="1" customWidth="1"/>
    <col min="5640" max="5640" width="11.85546875" style="1" customWidth="1"/>
    <col min="5641" max="5641" width="10.7109375" style="1" customWidth="1"/>
    <col min="5642" max="5642" width="10.5703125" style="1" customWidth="1"/>
    <col min="5643" max="5643" width="1.140625" style="1" customWidth="1"/>
    <col min="5644" max="5644" width="11.28515625" style="1" customWidth="1"/>
    <col min="5645" max="5645" width="12.7109375" style="1" customWidth="1"/>
    <col min="5646" max="5646" width="11.5703125" style="1" customWidth="1"/>
    <col min="5647" max="5647" width="12.42578125" style="1" customWidth="1"/>
    <col min="5648" max="5648" width="1.5703125" style="1" customWidth="1"/>
    <col min="5649" max="5649" width="11.42578125" style="1" customWidth="1"/>
    <col min="5650" max="5650" width="12.140625" style="1" customWidth="1"/>
    <col min="5651" max="5651" width="1.7109375" style="1" customWidth="1"/>
    <col min="5652" max="5652" width="13.5703125" style="1" customWidth="1"/>
    <col min="5653" max="5889" width="9.140625" style="1"/>
    <col min="5890" max="5890" width="9.28515625" style="1" customWidth="1"/>
    <col min="5891" max="5891" width="1.7109375" style="1" customWidth="1"/>
    <col min="5892" max="5895" width="12" style="1" customWidth="1"/>
    <col min="5896" max="5896" width="11.85546875" style="1" customWidth="1"/>
    <col min="5897" max="5897" width="10.7109375" style="1" customWidth="1"/>
    <col min="5898" max="5898" width="10.5703125" style="1" customWidth="1"/>
    <col min="5899" max="5899" width="1.140625" style="1" customWidth="1"/>
    <col min="5900" max="5900" width="11.28515625" style="1" customWidth="1"/>
    <col min="5901" max="5901" width="12.7109375" style="1" customWidth="1"/>
    <col min="5902" max="5902" width="11.5703125" style="1" customWidth="1"/>
    <col min="5903" max="5903" width="12.42578125" style="1" customWidth="1"/>
    <col min="5904" max="5904" width="1.5703125" style="1" customWidth="1"/>
    <col min="5905" max="5905" width="11.42578125" style="1" customWidth="1"/>
    <col min="5906" max="5906" width="12.140625" style="1" customWidth="1"/>
    <col min="5907" max="5907" width="1.7109375" style="1" customWidth="1"/>
    <col min="5908" max="5908" width="13.5703125" style="1" customWidth="1"/>
    <col min="5909" max="6145" width="9.140625" style="1"/>
    <col min="6146" max="6146" width="9.28515625" style="1" customWidth="1"/>
    <col min="6147" max="6147" width="1.7109375" style="1" customWidth="1"/>
    <col min="6148" max="6151" width="12" style="1" customWidth="1"/>
    <col min="6152" max="6152" width="11.85546875" style="1" customWidth="1"/>
    <col min="6153" max="6153" width="10.7109375" style="1" customWidth="1"/>
    <col min="6154" max="6154" width="10.5703125" style="1" customWidth="1"/>
    <col min="6155" max="6155" width="1.140625" style="1" customWidth="1"/>
    <col min="6156" max="6156" width="11.28515625" style="1" customWidth="1"/>
    <col min="6157" max="6157" width="12.7109375" style="1" customWidth="1"/>
    <col min="6158" max="6158" width="11.5703125" style="1" customWidth="1"/>
    <col min="6159" max="6159" width="12.42578125" style="1" customWidth="1"/>
    <col min="6160" max="6160" width="1.5703125" style="1" customWidth="1"/>
    <col min="6161" max="6161" width="11.42578125" style="1" customWidth="1"/>
    <col min="6162" max="6162" width="12.140625" style="1" customWidth="1"/>
    <col min="6163" max="6163" width="1.7109375" style="1" customWidth="1"/>
    <col min="6164" max="6164" width="13.5703125" style="1" customWidth="1"/>
    <col min="6165" max="6401" width="9.140625" style="1"/>
    <col min="6402" max="6402" width="9.28515625" style="1" customWidth="1"/>
    <col min="6403" max="6403" width="1.7109375" style="1" customWidth="1"/>
    <col min="6404" max="6407" width="12" style="1" customWidth="1"/>
    <col min="6408" max="6408" width="11.85546875" style="1" customWidth="1"/>
    <col min="6409" max="6409" width="10.7109375" style="1" customWidth="1"/>
    <col min="6410" max="6410" width="10.5703125" style="1" customWidth="1"/>
    <col min="6411" max="6411" width="1.140625" style="1" customWidth="1"/>
    <col min="6412" max="6412" width="11.28515625" style="1" customWidth="1"/>
    <col min="6413" max="6413" width="12.7109375" style="1" customWidth="1"/>
    <col min="6414" max="6414" width="11.5703125" style="1" customWidth="1"/>
    <col min="6415" max="6415" width="12.42578125" style="1" customWidth="1"/>
    <col min="6416" max="6416" width="1.5703125" style="1" customWidth="1"/>
    <col min="6417" max="6417" width="11.42578125" style="1" customWidth="1"/>
    <col min="6418" max="6418" width="12.140625" style="1" customWidth="1"/>
    <col min="6419" max="6419" width="1.7109375" style="1" customWidth="1"/>
    <col min="6420" max="6420" width="13.5703125" style="1" customWidth="1"/>
    <col min="6421" max="6657" width="9.140625" style="1"/>
    <col min="6658" max="6658" width="9.28515625" style="1" customWidth="1"/>
    <col min="6659" max="6659" width="1.7109375" style="1" customWidth="1"/>
    <col min="6660" max="6663" width="12" style="1" customWidth="1"/>
    <col min="6664" max="6664" width="11.85546875" style="1" customWidth="1"/>
    <col min="6665" max="6665" width="10.7109375" style="1" customWidth="1"/>
    <col min="6666" max="6666" width="10.5703125" style="1" customWidth="1"/>
    <col min="6667" max="6667" width="1.140625" style="1" customWidth="1"/>
    <col min="6668" max="6668" width="11.28515625" style="1" customWidth="1"/>
    <col min="6669" max="6669" width="12.7109375" style="1" customWidth="1"/>
    <col min="6670" max="6670" width="11.5703125" style="1" customWidth="1"/>
    <col min="6671" max="6671" width="12.42578125" style="1" customWidth="1"/>
    <col min="6672" max="6672" width="1.5703125" style="1" customWidth="1"/>
    <col min="6673" max="6673" width="11.42578125" style="1" customWidth="1"/>
    <col min="6674" max="6674" width="12.140625" style="1" customWidth="1"/>
    <col min="6675" max="6675" width="1.7109375" style="1" customWidth="1"/>
    <col min="6676" max="6676" width="13.5703125" style="1" customWidth="1"/>
    <col min="6677" max="6913" width="9.140625" style="1"/>
    <col min="6914" max="6914" width="9.28515625" style="1" customWidth="1"/>
    <col min="6915" max="6915" width="1.7109375" style="1" customWidth="1"/>
    <col min="6916" max="6919" width="12" style="1" customWidth="1"/>
    <col min="6920" max="6920" width="11.85546875" style="1" customWidth="1"/>
    <col min="6921" max="6921" width="10.7109375" style="1" customWidth="1"/>
    <col min="6922" max="6922" width="10.5703125" style="1" customWidth="1"/>
    <col min="6923" max="6923" width="1.140625" style="1" customWidth="1"/>
    <col min="6924" max="6924" width="11.28515625" style="1" customWidth="1"/>
    <col min="6925" max="6925" width="12.7109375" style="1" customWidth="1"/>
    <col min="6926" max="6926" width="11.5703125" style="1" customWidth="1"/>
    <col min="6927" max="6927" width="12.42578125" style="1" customWidth="1"/>
    <col min="6928" max="6928" width="1.5703125" style="1" customWidth="1"/>
    <col min="6929" max="6929" width="11.42578125" style="1" customWidth="1"/>
    <col min="6930" max="6930" width="12.140625" style="1" customWidth="1"/>
    <col min="6931" max="6931" width="1.7109375" style="1" customWidth="1"/>
    <col min="6932" max="6932" width="13.5703125" style="1" customWidth="1"/>
    <col min="6933" max="7169" width="9.140625" style="1"/>
    <col min="7170" max="7170" width="9.28515625" style="1" customWidth="1"/>
    <col min="7171" max="7171" width="1.7109375" style="1" customWidth="1"/>
    <col min="7172" max="7175" width="12" style="1" customWidth="1"/>
    <col min="7176" max="7176" width="11.85546875" style="1" customWidth="1"/>
    <col min="7177" max="7177" width="10.7109375" style="1" customWidth="1"/>
    <col min="7178" max="7178" width="10.5703125" style="1" customWidth="1"/>
    <col min="7179" max="7179" width="1.140625" style="1" customWidth="1"/>
    <col min="7180" max="7180" width="11.28515625" style="1" customWidth="1"/>
    <col min="7181" max="7181" width="12.7109375" style="1" customWidth="1"/>
    <col min="7182" max="7182" width="11.5703125" style="1" customWidth="1"/>
    <col min="7183" max="7183" width="12.42578125" style="1" customWidth="1"/>
    <col min="7184" max="7184" width="1.5703125" style="1" customWidth="1"/>
    <col min="7185" max="7185" width="11.42578125" style="1" customWidth="1"/>
    <col min="7186" max="7186" width="12.140625" style="1" customWidth="1"/>
    <col min="7187" max="7187" width="1.7109375" style="1" customWidth="1"/>
    <col min="7188" max="7188" width="13.5703125" style="1" customWidth="1"/>
    <col min="7189" max="7425" width="9.140625" style="1"/>
    <col min="7426" max="7426" width="9.28515625" style="1" customWidth="1"/>
    <col min="7427" max="7427" width="1.7109375" style="1" customWidth="1"/>
    <col min="7428" max="7431" width="12" style="1" customWidth="1"/>
    <col min="7432" max="7432" width="11.85546875" style="1" customWidth="1"/>
    <col min="7433" max="7433" width="10.7109375" style="1" customWidth="1"/>
    <col min="7434" max="7434" width="10.5703125" style="1" customWidth="1"/>
    <col min="7435" max="7435" width="1.140625" style="1" customWidth="1"/>
    <col min="7436" max="7436" width="11.28515625" style="1" customWidth="1"/>
    <col min="7437" max="7437" width="12.7109375" style="1" customWidth="1"/>
    <col min="7438" max="7438" width="11.5703125" style="1" customWidth="1"/>
    <col min="7439" max="7439" width="12.42578125" style="1" customWidth="1"/>
    <col min="7440" max="7440" width="1.5703125" style="1" customWidth="1"/>
    <col min="7441" max="7441" width="11.42578125" style="1" customWidth="1"/>
    <col min="7442" max="7442" width="12.140625" style="1" customWidth="1"/>
    <col min="7443" max="7443" width="1.7109375" style="1" customWidth="1"/>
    <col min="7444" max="7444" width="13.5703125" style="1" customWidth="1"/>
    <col min="7445" max="7681" width="9.140625" style="1"/>
    <col min="7682" max="7682" width="9.28515625" style="1" customWidth="1"/>
    <col min="7683" max="7683" width="1.7109375" style="1" customWidth="1"/>
    <col min="7684" max="7687" width="12" style="1" customWidth="1"/>
    <col min="7688" max="7688" width="11.85546875" style="1" customWidth="1"/>
    <col min="7689" max="7689" width="10.7109375" style="1" customWidth="1"/>
    <col min="7690" max="7690" width="10.5703125" style="1" customWidth="1"/>
    <col min="7691" max="7691" width="1.140625" style="1" customWidth="1"/>
    <col min="7692" max="7692" width="11.28515625" style="1" customWidth="1"/>
    <col min="7693" max="7693" width="12.7109375" style="1" customWidth="1"/>
    <col min="7694" max="7694" width="11.5703125" style="1" customWidth="1"/>
    <col min="7695" max="7695" width="12.42578125" style="1" customWidth="1"/>
    <col min="7696" max="7696" width="1.5703125" style="1" customWidth="1"/>
    <col min="7697" max="7697" width="11.42578125" style="1" customWidth="1"/>
    <col min="7698" max="7698" width="12.140625" style="1" customWidth="1"/>
    <col min="7699" max="7699" width="1.7109375" style="1" customWidth="1"/>
    <col min="7700" max="7700" width="13.5703125" style="1" customWidth="1"/>
    <col min="7701" max="7937" width="9.140625" style="1"/>
    <col min="7938" max="7938" width="9.28515625" style="1" customWidth="1"/>
    <col min="7939" max="7939" width="1.7109375" style="1" customWidth="1"/>
    <col min="7940" max="7943" width="12" style="1" customWidth="1"/>
    <col min="7944" max="7944" width="11.85546875" style="1" customWidth="1"/>
    <col min="7945" max="7945" width="10.7109375" style="1" customWidth="1"/>
    <col min="7946" max="7946" width="10.5703125" style="1" customWidth="1"/>
    <col min="7947" max="7947" width="1.140625" style="1" customWidth="1"/>
    <col min="7948" max="7948" width="11.28515625" style="1" customWidth="1"/>
    <col min="7949" max="7949" width="12.7109375" style="1" customWidth="1"/>
    <col min="7950" max="7950" width="11.5703125" style="1" customWidth="1"/>
    <col min="7951" max="7951" width="12.42578125" style="1" customWidth="1"/>
    <col min="7952" max="7952" width="1.5703125" style="1" customWidth="1"/>
    <col min="7953" max="7953" width="11.42578125" style="1" customWidth="1"/>
    <col min="7954" max="7954" width="12.140625" style="1" customWidth="1"/>
    <col min="7955" max="7955" width="1.7109375" style="1" customWidth="1"/>
    <col min="7956" max="7956" width="13.5703125" style="1" customWidth="1"/>
    <col min="7957" max="8193" width="9.140625" style="1"/>
    <col min="8194" max="8194" width="9.28515625" style="1" customWidth="1"/>
    <col min="8195" max="8195" width="1.7109375" style="1" customWidth="1"/>
    <col min="8196" max="8199" width="12" style="1" customWidth="1"/>
    <col min="8200" max="8200" width="11.85546875" style="1" customWidth="1"/>
    <col min="8201" max="8201" width="10.7109375" style="1" customWidth="1"/>
    <col min="8202" max="8202" width="10.5703125" style="1" customWidth="1"/>
    <col min="8203" max="8203" width="1.140625" style="1" customWidth="1"/>
    <col min="8204" max="8204" width="11.28515625" style="1" customWidth="1"/>
    <col min="8205" max="8205" width="12.7109375" style="1" customWidth="1"/>
    <col min="8206" max="8206" width="11.5703125" style="1" customWidth="1"/>
    <col min="8207" max="8207" width="12.42578125" style="1" customWidth="1"/>
    <col min="8208" max="8208" width="1.5703125" style="1" customWidth="1"/>
    <col min="8209" max="8209" width="11.42578125" style="1" customWidth="1"/>
    <col min="8210" max="8210" width="12.140625" style="1" customWidth="1"/>
    <col min="8211" max="8211" width="1.7109375" style="1" customWidth="1"/>
    <col min="8212" max="8212" width="13.5703125" style="1" customWidth="1"/>
    <col min="8213" max="8449" width="9.140625" style="1"/>
    <col min="8450" max="8450" width="9.28515625" style="1" customWidth="1"/>
    <col min="8451" max="8451" width="1.7109375" style="1" customWidth="1"/>
    <col min="8452" max="8455" width="12" style="1" customWidth="1"/>
    <col min="8456" max="8456" width="11.85546875" style="1" customWidth="1"/>
    <col min="8457" max="8457" width="10.7109375" style="1" customWidth="1"/>
    <col min="8458" max="8458" width="10.5703125" style="1" customWidth="1"/>
    <col min="8459" max="8459" width="1.140625" style="1" customWidth="1"/>
    <col min="8460" max="8460" width="11.28515625" style="1" customWidth="1"/>
    <col min="8461" max="8461" width="12.7109375" style="1" customWidth="1"/>
    <col min="8462" max="8462" width="11.5703125" style="1" customWidth="1"/>
    <col min="8463" max="8463" width="12.42578125" style="1" customWidth="1"/>
    <col min="8464" max="8464" width="1.5703125" style="1" customWidth="1"/>
    <col min="8465" max="8465" width="11.42578125" style="1" customWidth="1"/>
    <col min="8466" max="8466" width="12.140625" style="1" customWidth="1"/>
    <col min="8467" max="8467" width="1.7109375" style="1" customWidth="1"/>
    <col min="8468" max="8468" width="13.5703125" style="1" customWidth="1"/>
    <col min="8469" max="8705" width="9.140625" style="1"/>
    <col min="8706" max="8706" width="9.28515625" style="1" customWidth="1"/>
    <col min="8707" max="8707" width="1.7109375" style="1" customWidth="1"/>
    <col min="8708" max="8711" width="12" style="1" customWidth="1"/>
    <col min="8712" max="8712" width="11.85546875" style="1" customWidth="1"/>
    <col min="8713" max="8713" width="10.7109375" style="1" customWidth="1"/>
    <col min="8714" max="8714" width="10.5703125" style="1" customWidth="1"/>
    <col min="8715" max="8715" width="1.140625" style="1" customWidth="1"/>
    <col min="8716" max="8716" width="11.28515625" style="1" customWidth="1"/>
    <col min="8717" max="8717" width="12.7109375" style="1" customWidth="1"/>
    <col min="8718" max="8718" width="11.5703125" style="1" customWidth="1"/>
    <col min="8719" max="8719" width="12.42578125" style="1" customWidth="1"/>
    <col min="8720" max="8720" width="1.5703125" style="1" customWidth="1"/>
    <col min="8721" max="8721" width="11.42578125" style="1" customWidth="1"/>
    <col min="8722" max="8722" width="12.140625" style="1" customWidth="1"/>
    <col min="8723" max="8723" width="1.7109375" style="1" customWidth="1"/>
    <col min="8724" max="8724" width="13.5703125" style="1" customWidth="1"/>
    <col min="8725" max="8961" width="9.140625" style="1"/>
    <col min="8962" max="8962" width="9.28515625" style="1" customWidth="1"/>
    <col min="8963" max="8963" width="1.7109375" style="1" customWidth="1"/>
    <col min="8964" max="8967" width="12" style="1" customWidth="1"/>
    <col min="8968" max="8968" width="11.85546875" style="1" customWidth="1"/>
    <col min="8969" max="8969" width="10.7109375" style="1" customWidth="1"/>
    <col min="8970" max="8970" width="10.5703125" style="1" customWidth="1"/>
    <col min="8971" max="8971" width="1.140625" style="1" customWidth="1"/>
    <col min="8972" max="8972" width="11.28515625" style="1" customWidth="1"/>
    <col min="8973" max="8973" width="12.7109375" style="1" customWidth="1"/>
    <col min="8974" max="8974" width="11.5703125" style="1" customWidth="1"/>
    <col min="8975" max="8975" width="12.42578125" style="1" customWidth="1"/>
    <col min="8976" max="8976" width="1.5703125" style="1" customWidth="1"/>
    <col min="8977" max="8977" width="11.42578125" style="1" customWidth="1"/>
    <col min="8978" max="8978" width="12.140625" style="1" customWidth="1"/>
    <col min="8979" max="8979" width="1.7109375" style="1" customWidth="1"/>
    <col min="8980" max="8980" width="13.5703125" style="1" customWidth="1"/>
    <col min="8981" max="9217" width="9.140625" style="1"/>
    <col min="9218" max="9218" width="9.28515625" style="1" customWidth="1"/>
    <col min="9219" max="9219" width="1.7109375" style="1" customWidth="1"/>
    <col min="9220" max="9223" width="12" style="1" customWidth="1"/>
    <col min="9224" max="9224" width="11.85546875" style="1" customWidth="1"/>
    <col min="9225" max="9225" width="10.7109375" style="1" customWidth="1"/>
    <col min="9226" max="9226" width="10.5703125" style="1" customWidth="1"/>
    <col min="9227" max="9227" width="1.140625" style="1" customWidth="1"/>
    <col min="9228" max="9228" width="11.28515625" style="1" customWidth="1"/>
    <col min="9229" max="9229" width="12.7109375" style="1" customWidth="1"/>
    <col min="9230" max="9230" width="11.5703125" style="1" customWidth="1"/>
    <col min="9231" max="9231" width="12.42578125" style="1" customWidth="1"/>
    <col min="9232" max="9232" width="1.5703125" style="1" customWidth="1"/>
    <col min="9233" max="9233" width="11.42578125" style="1" customWidth="1"/>
    <col min="9234" max="9234" width="12.140625" style="1" customWidth="1"/>
    <col min="9235" max="9235" width="1.7109375" style="1" customWidth="1"/>
    <col min="9236" max="9236" width="13.5703125" style="1" customWidth="1"/>
    <col min="9237" max="9473" width="9.140625" style="1"/>
    <col min="9474" max="9474" width="9.28515625" style="1" customWidth="1"/>
    <col min="9475" max="9475" width="1.7109375" style="1" customWidth="1"/>
    <col min="9476" max="9479" width="12" style="1" customWidth="1"/>
    <col min="9480" max="9480" width="11.85546875" style="1" customWidth="1"/>
    <col min="9481" max="9481" width="10.7109375" style="1" customWidth="1"/>
    <col min="9482" max="9482" width="10.5703125" style="1" customWidth="1"/>
    <col min="9483" max="9483" width="1.140625" style="1" customWidth="1"/>
    <col min="9484" max="9484" width="11.28515625" style="1" customWidth="1"/>
    <col min="9485" max="9485" width="12.7109375" style="1" customWidth="1"/>
    <col min="9486" max="9486" width="11.5703125" style="1" customWidth="1"/>
    <col min="9487" max="9487" width="12.42578125" style="1" customWidth="1"/>
    <col min="9488" max="9488" width="1.5703125" style="1" customWidth="1"/>
    <col min="9489" max="9489" width="11.42578125" style="1" customWidth="1"/>
    <col min="9490" max="9490" width="12.140625" style="1" customWidth="1"/>
    <col min="9491" max="9491" width="1.7109375" style="1" customWidth="1"/>
    <col min="9492" max="9492" width="13.5703125" style="1" customWidth="1"/>
    <col min="9493" max="9729" width="9.140625" style="1"/>
    <col min="9730" max="9730" width="9.28515625" style="1" customWidth="1"/>
    <col min="9731" max="9731" width="1.7109375" style="1" customWidth="1"/>
    <col min="9732" max="9735" width="12" style="1" customWidth="1"/>
    <col min="9736" max="9736" width="11.85546875" style="1" customWidth="1"/>
    <col min="9737" max="9737" width="10.7109375" style="1" customWidth="1"/>
    <col min="9738" max="9738" width="10.5703125" style="1" customWidth="1"/>
    <col min="9739" max="9739" width="1.140625" style="1" customWidth="1"/>
    <col min="9740" max="9740" width="11.28515625" style="1" customWidth="1"/>
    <col min="9741" max="9741" width="12.7109375" style="1" customWidth="1"/>
    <col min="9742" max="9742" width="11.5703125" style="1" customWidth="1"/>
    <col min="9743" max="9743" width="12.42578125" style="1" customWidth="1"/>
    <col min="9744" max="9744" width="1.5703125" style="1" customWidth="1"/>
    <col min="9745" max="9745" width="11.42578125" style="1" customWidth="1"/>
    <col min="9746" max="9746" width="12.140625" style="1" customWidth="1"/>
    <col min="9747" max="9747" width="1.7109375" style="1" customWidth="1"/>
    <col min="9748" max="9748" width="13.5703125" style="1" customWidth="1"/>
    <col min="9749" max="9985" width="9.140625" style="1"/>
    <col min="9986" max="9986" width="9.28515625" style="1" customWidth="1"/>
    <col min="9987" max="9987" width="1.7109375" style="1" customWidth="1"/>
    <col min="9988" max="9991" width="12" style="1" customWidth="1"/>
    <col min="9992" max="9992" width="11.85546875" style="1" customWidth="1"/>
    <col min="9993" max="9993" width="10.7109375" style="1" customWidth="1"/>
    <col min="9994" max="9994" width="10.5703125" style="1" customWidth="1"/>
    <col min="9995" max="9995" width="1.140625" style="1" customWidth="1"/>
    <col min="9996" max="9996" width="11.28515625" style="1" customWidth="1"/>
    <col min="9997" max="9997" width="12.7109375" style="1" customWidth="1"/>
    <col min="9998" max="9998" width="11.5703125" style="1" customWidth="1"/>
    <col min="9999" max="9999" width="12.42578125" style="1" customWidth="1"/>
    <col min="10000" max="10000" width="1.5703125" style="1" customWidth="1"/>
    <col min="10001" max="10001" width="11.42578125" style="1" customWidth="1"/>
    <col min="10002" max="10002" width="12.140625" style="1" customWidth="1"/>
    <col min="10003" max="10003" width="1.7109375" style="1" customWidth="1"/>
    <col min="10004" max="10004" width="13.5703125" style="1" customWidth="1"/>
    <col min="10005" max="10241" width="9.140625" style="1"/>
    <col min="10242" max="10242" width="9.28515625" style="1" customWidth="1"/>
    <col min="10243" max="10243" width="1.7109375" style="1" customWidth="1"/>
    <col min="10244" max="10247" width="12" style="1" customWidth="1"/>
    <col min="10248" max="10248" width="11.85546875" style="1" customWidth="1"/>
    <col min="10249" max="10249" width="10.7109375" style="1" customWidth="1"/>
    <col min="10250" max="10250" width="10.5703125" style="1" customWidth="1"/>
    <col min="10251" max="10251" width="1.140625" style="1" customWidth="1"/>
    <col min="10252" max="10252" width="11.28515625" style="1" customWidth="1"/>
    <col min="10253" max="10253" width="12.7109375" style="1" customWidth="1"/>
    <col min="10254" max="10254" width="11.5703125" style="1" customWidth="1"/>
    <col min="10255" max="10255" width="12.42578125" style="1" customWidth="1"/>
    <col min="10256" max="10256" width="1.5703125" style="1" customWidth="1"/>
    <col min="10257" max="10257" width="11.42578125" style="1" customWidth="1"/>
    <col min="10258" max="10258" width="12.140625" style="1" customWidth="1"/>
    <col min="10259" max="10259" width="1.7109375" style="1" customWidth="1"/>
    <col min="10260" max="10260" width="13.5703125" style="1" customWidth="1"/>
    <col min="10261" max="10497" width="9.140625" style="1"/>
    <col min="10498" max="10498" width="9.28515625" style="1" customWidth="1"/>
    <col min="10499" max="10499" width="1.7109375" style="1" customWidth="1"/>
    <col min="10500" max="10503" width="12" style="1" customWidth="1"/>
    <col min="10504" max="10504" width="11.85546875" style="1" customWidth="1"/>
    <col min="10505" max="10505" width="10.7109375" style="1" customWidth="1"/>
    <col min="10506" max="10506" width="10.5703125" style="1" customWidth="1"/>
    <col min="10507" max="10507" width="1.140625" style="1" customWidth="1"/>
    <col min="10508" max="10508" width="11.28515625" style="1" customWidth="1"/>
    <col min="10509" max="10509" width="12.7109375" style="1" customWidth="1"/>
    <col min="10510" max="10510" width="11.5703125" style="1" customWidth="1"/>
    <col min="10511" max="10511" width="12.42578125" style="1" customWidth="1"/>
    <col min="10512" max="10512" width="1.5703125" style="1" customWidth="1"/>
    <col min="10513" max="10513" width="11.42578125" style="1" customWidth="1"/>
    <col min="10514" max="10514" width="12.140625" style="1" customWidth="1"/>
    <col min="10515" max="10515" width="1.7109375" style="1" customWidth="1"/>
    <col min="10516" max="10516" width="13.5703125" style="1" customWidth="1"/>
    <col min="10517" max="10753" width="9.140625" style="1"/>
    <col min="10754" max="10754" width="9.28515625" style="1" customWidth="1"/>
    <col min="10755" max="10755" width="1.7109375" style="1" customWidth="1"/>
    <col min="10756" max="10759" width="12" style="1" customWidth="1"/>
    <col min="10760" max="10760" width="11.85546875" style="1" customWidth="1"/>
    <col min="10761" max="10761" width="10.7109375" style="1" customWidth="1"/>
    <col min="10762" max="10762" width="10.5703125" style="1" customWidth="1"/>
    <col min="10763" max="10763" width="1.140625" style="1" customWidth="1"/>
    <col min="10764" max="10764" width="11.28515625" style="1" customWidth="1"/>
    <col min="10765" max="10765" width="12.7109375" style="1" customWidth="1"/>
    <col min="10766" max="10766" width="11.5703125" style="1" customWidth="1"/>
    <col min="10767" max="10767" width="12.42578125" style="1" customWidth="1"/>
    <col min="10768" max="10768" width="1.5703125" style="1" customWidth="1"/>
    <col min="10769" max="10769" width="11.42578125" style="1" customWidth="1"/>
    <col min="10770" max="10770" width="12.140625" style="1" customWidth="1"/>
    <col min="10771" max="10771" width="1.7109375" style="1" customWidth="1"/>
    <col min="10772" max="10772" width="13.5703125" style="1" customWidth="1"/>
    <col min="10773" max="11009" width="9.140625" style="1"/>
    <col min="11010" max="11010" width="9.28515625" style="1" customWidth="1"/>
    <col min="11011" max="11011" width="1.7109375" style="1" customWidth="1"/>
    <col min="11012" max="11015" width="12" style="1" customWidth="1"/>
    <col min="11016" max="11016" width="11.85546875" style="1" customWidth="1"/>
    <col min="11017" max="11017" width="10.7109375" style="1" customWidth="1"/>
    <col min="11018" max="11018" width="10.5703125" style="1" customWidth="1"/>
    <col min="11019" max="11019" width="1.140625" style="1" customWidth="1"/>
    <col min="11020" max="11020" width="11.28515625" style="1" customWidth="1"/>
    <col min="11021" max="11021" width="12.7109375" style="1" customWidth="1"/>
    <col min="11022" max="11022" width="11.5703125" style="1" customWidth="1"/>
    <col min="11023" max="11023" width="12.42578125" style="1" customWidth="1"/>
    <col min="11024" max="11024" width="1.5703125" style="1" customWidth="1"/>
    <col min="11025" max="11025" width="11.42578125" style="1" customWidth="1"/>
    <col min="11026" max="11026" width="12.140625" style="1" customWidth="1"/>
    <col min="11027" max="11027" width="1.7109375" style="1" customWidth="1"/>
    <col min="11028" max="11028" width="13.5703125" style="1" customWidth="1"/>
    <col min="11029" max="11265" width="9.140625" style="1"/>
    <col min="11266" max="11266" width="9.28515625" style="1" customWidth="1"/>
    <col min="11267" max="11267" width="1.7109375" style="1" customWidth="1"/>
    <col min="11268" max="11271" width="12" style="1" customWidth="1"/>
    <col min="11272" max="11272" width="11.85546875" style="1" customWidth="1"/>
    <col min="11273" max="11273" width="10.7109375" style="1" customWidth="1"/>
    <col min="11274" max="11274" width="10.5703125" style="1" customWidth="1"/>
    <col min="11275" max="11275" width="1.140625" style="1" customWidth="1"/>
    <col min="11276" max="11276" width="11.28515625" style="1" customWidth="1"/>
    <col min="11277" max="11277" width="12.7109375" style="1" customWidth="1"/>
    <col min="11278" max="11278" width="11.5703125" style="1" customWidth="1"/>
    <col min="11279" max="11279" width="12.42578125" style="1" customWidth="1"/>
    <col min="11280" max="11280" width="1.5703125" style="1" customWidth="1"/>
    <col min="11281" max="11281" width="11.42578125" style="1" customWidth="1"/>
    <col min="11282" max="11282" width="12.140625" style="1" customWidth="1"/>
    <col min="11283" max="11283" width="1.7109375" style="1" customWidth="1"/>
    <col min="11284" max="11284" width="13.5703125" style="1" customWidth="1"/>
    <col min="11285" max="11521" width="9.140625" style="1"/>
    <col min="11522" max="11522" width="9.28515625" style="1" customWidth="1"/>
    <col min="11523" max="11523" width="1.7109375" style="1" customWidth="1"/>
    <col min="11524" max="11527" width="12" style="1" customWidth="1"/>
    <col min="11528" max="11528" width="11.85546875" style="1" customWidth="1"/>
    <col min="11529" max="11529" width="10.7109375" style="1" customWidth="1"/>
    <col min="11530" max="11530" width="10.5703125" style="1" customWidth="1"/>
    <col min="11531" max="11531" width="1.140625" style="1" customWidth="1"/>
    <col min="11532" max="11532" width="11.28515625" style="1" customWidth="1"/>
    <col min="11533" max="11533" width="12.7109375" style="1" customWidth="1"/>
    <col min="11534" max="11534" width="11.5703125" style="1" customWidth="1"/>
    <col min="11535" max="11535" width="12.42578125" style="1" customWidth="1"/>
    <col min="11536" max="11536" width="1.5703125" style="1" customWidth="1"/>
    <col min="11537" max="11537" width="11.42578125" style="1" customWidth="1"/>
    <col min="11538" max="11538" width="12.140625" style="1" customWidth="1"/>
    <col min="11539" max="11539" width="1.7109375" style="1" customWidth="1"/>
    <col min="11540" max="11540" width="13.5703125" style="1" customWidth="1"/>
    <col min="11541" max="11777" width="9.140625" style="1"/>
    <col min="11778" max="11778" width="9.28515625" style="1" customWidth="1"/>
    <col min="11779" max="11779" width="1.7109375" style="1" customWidth="1"/>
    <col min="11780" max="11783" width="12" style="1" customWidth="1"/>
    <col min="11784" max="11784" width="11.85546875" style="1" customWidth="1"/>
    <col min="11785" max="11785" width="10.7109375" style="1" customWidth="1"/>
    <col min="11786" max="11786" width="10.5703125" style="1" customWidth="1"/>
    <col min="11787" max="11787" width="1.140625" style="1" customWidth="1"/>
    <col min="11788" max="11788" width="11.28515625" style="1" customWidth="1"/>
    <col min="11789" max="11789" width="12.7109375" style="1" customWidth="1"/>
    <col min="11790" max="11790" width="11.5703125" style="1" customWidth="1"/>
    <col min="11791" max="11791" width="12.42578125" style="1" customWidth="1"/>
    <col min="11792" max="11792" width="1.5703125" style="1" customWidth="1"/>
    <col min="11793" max="11793" width="11.42578125" style="1" customWidth="1"/>
    <col min="11794" max="11794" width="12.140625" style="1" customWidth="1"/>
    <col min="11795" max="11795" width="1.7109375" style="1" customWidth="1"/>
    <col min="11796" max="11796" width="13.5703125" style="1" customWidth="1"/>
    <col min="11797" max="12033" width="9.140625" style="1"/>
    <col min="12034" max="12034" width="9.28515625" style="1" customWidth="1"/>
    <col min="12035" max="12035" width="1.7109375" style="1" customWidth="1"/>
    <col min="12036" max="12039" width="12" style="1" customWidth="1"/>
    <col min="12040" max="12040" width="11.85546875" style="1" customWidth="1"/>
    <col min="12041" max="12041" width="10.7109375" style="1" customWidth="1"/>
    <col min="12042" max="12042" width="10.5703125" style="1" customWidth="1"/>
    <col min="12043" max="12043" width="1.140625" style="1" customWidth="1"/>
    <col min="12044" max="12044" width="11.28515625" style="1" customWidth="1"/>
    <col min="12045" max="12045" width="12.7109375" style="1" customWidth="1"/>
    <col min="12046" max="12046" width="11.5703125" style="1" customWidth="1"/>
    <col min="12047" max="12047" width="12.42578125" style="1" customWidth="1"/>
    <col min="12048" max="12048" width="1.5703125" style="1" customWidth="1"/>
    <col min="12049" max="12049" width="11.42578125" style="1" customWidth="1"/>
    <col min="12050" max="12050" width="12.140625" style="1" customWidth="1"/>
    <col min="12051" max="12051" width="1.7109375" style="1" customWidth="1"/>
    <col min="12052" max="12052" width="13.5703125" style="1" customWidth="1"/>
    <col min="12053" max="12289" width="9.140625" style="1"/>
    <col min="12290" max="12290" width="9.28515625" style="1" customWidth="1"/>
    <col min="12291" max="12291" width="1.7109375" style="1" customWidth="1"/>
    <col min="12292" max="12295" width="12" style="1" customWidth="1"/>
    <col min="12296" max="12296" width="11.85546875" style="1" customWidth="1"/>
    <col min="12297" max="12297" width="10.7109375" style="1" customWidth="1"/>
    <col min="12298" max="12298" width="10.5703125" style="1" customWidth="1"/>
    <col min="12299" max="12299" width="1.140625" style="1" customWidth="1"/>
    <col min="12300" max="12300" width="11.28515625" style="1" customWidth="1"/>
    <col min="12301" max="12301" width="12.7109375" style="1" customWidth="1"/>
    <col min="12302" max="12302" width="11.5703125" style="1" customWidth="1"/>
    <col min="12303" max="12303" width="12.42578125" style="1" customWidth="1"/>
    <col min="12304" max="12304" width="1.5703125" style="1" customWidth="1"/>
    <col min="12305" max="12305" width="11.42578125" style="1" customWidth="1"/>
    <col min="12306" max="12306" width="12.140625" style="1" customWidth="1"/>
    <col min="12307" max="12307" width="1.7109375" style="1" customWidth="1"/>
    <col min="12308" max="12308" width="13.5703125" style="1" customWidth="1"/>
    <col min="12309" max="12545" width="9.140625" style="1"/>
    <col min="12546" max="12546" width="9.28515625" style="1" customWidth="1"/>
    <col min="12547" max="12547" width="1.7109375" style="1" customWidth="1"/>
    <col min="12548" max="12551" width="12" style="1" customWidth="1"/>
    <col min="12552" max="12552" width="11.85546875" style="1" customWidth="1"/>
    <col min="12553" max="12553" width="10.7109375" style="1" customWidth="1"/>
    <col min="12554" max="12554" width="10.5703125" style="1" customWidth="1"/>
    <col min="12555" max="12555" width="1.140625" style="1" customWidth="1"/>
    <col min="12556" max="12556" width="11.28515625" style="1" customWidth="1"/>
    <col min="12557" max="12557" width="12.7109375" style="1" customWidth="1"/>
    <col min="12558" max="12558" width="11.5703125" style="1" customWidth="1"/>
    <col min="12559" max="12559" width="12.42578125" style="1" customWidth="1"/>
    <col min="12560" max="12560" width="1.5703125" style="1" customWidth="1"/>
    <col min="12561" max="12561" width="11.42578125" style="1" customWidth="1"/>
    <col min="12562" max="12562" width="12.140625" style="1" customWidth="1"/>
    <col min="12563" max="12563" width="1.7109375" style="1" customWidth="1"/>
    <col min="12564" max="12564" width="13.5703125" style="1" customWidth="1"/>
    <col min="12565" max="12801" width="9.140625" style="1"/>
    <col min="12802" max="12802" width="9.28515625" style="1" customWidth="1"/>
    <col min="12803" max="12803" width="1.7109375" style="1" customWidth="1"/>
    <col min="12804" max="12807" width="12" style="1" customWidth="1"/>
    <col min="12808" max="12808" width="11.85546875" style="1" customWidth="1"/>
    <col min="12809" max="12809" width="10.7109375" style="1" customWidth="1"/>
    <col min="12810" max="12810" width="10.5703125" style="1" customWidth="1"/>
    <col min="12811" max="12811" width="1.140625" style="1" customWidth="1"/>
    <col min="12812" max="12812" width="11.28515625" style="1" customWidth="1"/>
    <col min="12813" max="12813" width="12.7109375" style="1" customWidth="1"/>
    <col min="12814" max="12814" width="11.5703125" style="1" customWidth="1"/>
    <col min="12815" max="12815" width="12.42578125" style="1" customWidth="1"/>
    <col min="12816" max="12816" width="1.5703125" style="1" customWidth="1"/>
    <col min="12817" max="12817" width="11.42578125" style="1" customWidth="1"/>
    <col min="12818" max="12818" width="12.140625" style="1" customWidth="1"/>
    <col min="12819" max="12819" width="1.7109375" style="1" customWidth="1"/>
    <col min="12820" max="12820" width="13.5703125" style="1" customWidth="1"/>
    <col min="12821" max="13057" width="9.140625" style="1"/>
    <col min="13058" max="13058" width="9.28515625" style="1" customWidth="1"/>
    <col min="13059" max="13059" width="1.7109375" style="1" customWidth="1"/>
    <col min="13060" max="13063" width="12" style="1" customWidth="1"/>
    <col min="13064" max="13064" width="11.85546875" style="1" customWidth="1"/>
    <col min="13065" max="13065" width="10.7109375" style="1" customWidth="1"/>
    <col min="13066" max="13066" width="10.5703125" style="1" customWidth="1"/>
    <col min="13067" max="13067" width="1.140625" style="1" customWidth="1"/>
    <col min="13068" max="13068" width="11.28515625" style="1" customWidth="1"/>
    <col min="13069" max="13069" width="12.7109375" style="1" customWidth="1"/>
    <col min="13070" max="13070" width="11.5703125" style="1" customWidth="1"/>
    <col min="13071" max="13071" width="12.42578125" style="1" customWidth="1"/>
    <col min="13072" max="13072" width="1.5703125" style="1" customWidth="1"/>
    <col min="13073" max="13073" width="11.42578125" style="1" customWidth="1"/>
    <col min="13074" max="13074" width="12.140625" style="1" customWidth="1"/>
    <col min="13075" max="13075" width="1.7109375" style="1" customWidth="1"/>
    <col min="13076" max="13076" width="13.5703125" style="1" customWidth="1"/>
    <col min="13077" max="13313" width="9.140625" style="1"/>
    <col min="13314" max="13314" width="9.28515625" style="1" customWidth="1"/>
    <col min="13315" max="13315" width="1.7109375" style="1" customWidth="1"/>
    <col min="13316" max="13319" width="12" style="1" customWidth="1"/>
    <col min="13320" max="13320" width="11.85546875" style="1" customWidth="1"/>
    <col min="13321" max="13321" width="10.7109375" style="1" customWidth="1"/>
    <col min="13322" max="13322" width="10.5703125" style="1" customWidth="1"/>
    <col min="13323" max="13323" width="1.140625" style="1" customWidth="1"/>
    <col min="13324" max="13324" width="11.28515625" style="1" customWidth="1"/>
    <col min="13325" max="13325" width="12.7109375" style="1" customWidth="1"/>
    <col min="13326" max="13326" width="11.5703125" style="1" customWidth="1"/>
    <col min="13327" max="13327" width="12.42578125" style="1" customWidth="1"/>
    <col min="13328" max="13328" width="1.5703125" style="1" customWidth="1"/>
    <col min="13329" max="13329" width="11.42578125" style="1" customWidth="1"/>
    <col min="13330" max="13330" width="12.140625" style="1" customWidth="1"/>
    <col min="13331" max="13331" width="1.7109375" style="1" customWidth="1"/>
    <col min="13332" max="13332" width="13.5703125" style="1" customWidth="1"/>
    <col min="13333" max="13569" width="9.140625" style="1"/>
    <col min="13570" max="13570" width="9.28515625" style="1" customWidth="1"/>
    <col min="13571" max="13571" width="1.7109375" style="1" customWidth="1"/>
    <col min="13572" max="13575" width="12" style="1" customWidth="1"/>
    <col min="13576" max="13576" width="11.85546875" style="1" customWidth="1"/>
    <col min="13577" max="13577" width="10.7109375" style="1" customWidth="1"/>
    <col min="13578" max="13578" width="10.5703125" style="1" customWidth="1"/>
    <col min="13579" max="13579" width="1.140625" style="1" customWidth="1"/>
    <col min="13580" max="13580" width="11.28515625" style="1" customWidth="1"/>
    <col min="13581" max="13581" width="12.7109375" style="1" customWidth="1"/>
    <col min="13582" max="13582" width="11.5703125" style="1" customWidth="1"/>
    <col min="13583" max="13583" width="12.42578125" style="1" customWidth="1"/>
    <col min="13584" max="13584" width="1.5703125" style="1" customWidth="1"/>
    <col min="13585" max="13585" width="11.42578125" style="1" customWidth="1"/>
    <col min="13586" max="13586" width="12.140625" style="1" customWidth="1"/>
    <col min="13587" max="13587" width="1.7109375" style="1" customWidth="1"/>
    <col min="13588" max="13588" width="13.5703125" style="1" customWidth="1"/>
    <col min="13589" max="13825" width="9.140625" style="1"/>
    <col min="13826" max="13826" width="9.28515625" style="1" customWidth="1"/>
    <col min="13827" max="13827" width="1.7109375" style="1" customWidth="1"/>
    <col min="13828" max="13831" width="12" style="1" customWidth="1"/>
    <col min="13832" max="13832" width="11.85546875" style="1" customWidth="1"/>
    <col min="13833" max="13833" width="10.7109375" style="1" customWidth="1"/>
    <col min="13834" max="13834" width="10.5703125" style="1" customWidth="1"/>
    <col min="13835" max="13835" width="1.140625" style="1" customWidth="1"/>
    <col min="13836" max="13836" width="11.28515625" style="1" customWidth="1"/>
    <col min="13837" max="13837" width="12.7109375" style="1" customWidth="1"/>
    <col min="13838" max="13838" width="11.5703125" style="1" customWidth="1"/>
    <col min="13839" max="13839" width="12.42578125" style="1" customWidth="1"/>
    <col min="13840" max="13840" width="1.5703125" style="1" customWidth="1"/>
    <col min="13841" max="13841" width="11.42578125" style="1" customWidth="1"/>
    <col min="13842" max="13842" width="12.140625" style="1" customWidth="1"/>
    <col min="13843" max="13843" width="1.7109375" style="1" customWidth="1"/>
    <col min="13844" max="13844" width="13.5703125" style="1" customWidth="1"/>
    <col min="13845" max="14081" width="9.140625" style="1"/>
    <col min="14082" max="14082" width="9.28515625" style="1" customWidth="1"/>
    <col min="14083" max="14083" width="1.7109375" style="1" customWidth="1"/>
    <col min="14084" max="14087" width="12" style="1" customWidth="1"/>
    <col min="14088" max="14088" width="11.85546875" style="1" customWidth="1"/>
    <col min="14089" max="14089" width="10.7109375" style="1" customWidth="1"/>
    <col min="14090" max="14090" width="10.5703125" style="1" customWidth="1"/>
    <col min="14091" max="14091" width="1.140625" style="1" customWidth="1"/>
    <col min="14092" max="14092" width="11.28515625" style="1" customWidth="1"/>
    <col min="14093" max="14093" width="12.7109375" style="1" customWidth="1"/>
    <col min="14094" max="14094" width="11.5703125" style="1" customWidth="1"/>
    <col min="14095" max="14095" width="12.42578125" style="1" customWidth="1"/>
    <col min="14096" max="14096" width="1.5703125" style="1" customWidth="1"/>
    <col min="14097" max="14097" width="11.42578125" style="1" customWidth="1"/>
    <col min="14098" max="14098" width="12.140625" style="1" customWidth="1"/>
    <col min="14099" max="14099" width="1.7109375" style="1" customWidth="1"/>
    <col min="14100" max="14100" width="13.5703125" style="1" customWidth="1"/>
    <col min="14101" max="14337" width="9.140625" style="1"/>
    <col min="14338" max="14338" width="9.28515625" style="1" customWidth="1"/>
    <col min="14339" max="14339" width="1.7109375" style="1" customWidth="1"/>
    <col min="14340" max="14343" width="12" style="1" customWidth="1"/>
    <col min="14344" max="14344" width="11.85546875" style="1" customWidth="1"/>
    <col min="14345" max="14345" width="10.7109375" style="1" customWidth="1"/>
    <col min="14346" max="14346" width="10.5703125" style="1" customWidth="1"/>
    <col min="14347" max="14347" width="1.140625" style="1" customWidth="1"/>
    <col min="14348" max="14348" width="11.28515625" style="1" customWidth="1"/>
    <col min="14349" max="14349" width="12.7109375" style="1" customWidth="1"/>
    <col min="14350" max="14350" width="11.5703125" style="1" customWidth="1"/>
    <col min="14351" max="14351" width="12.42578125" style="1" customWidth="1"/>
    <col min="14352" max="14352" width="1.5703125" style="1" customWidth="1"/>
    <col min="14353" max="14353" width="11.42578125" style="1" customWidth="1"/>
    <col min="14354" max="14354" width="12.140625" style="1" customWidth="1"/>
    <col min="14355" max="14355" width="1.7109375" style="1" customWidth="1"/>
    <col min="14356" max="14356" width="13.5703125" style="1" customWidth="1"/>
    <col min="14357" max="14593" width="9.140625" style="1"/>
    <col min="14594" max="14594" width="9.28515625" style="1" customWidth="1"/>
    <col min="14595" max="14595" width="1.7109375" style="1" customWidth="1"/>
    <col min="14596" max="14599" width="12" style="1" customWidth="1"/>
    <col min="14600" max="14600" width="11.85546875" style="1" customWidth="1"/>
    <col min="14601" max="14601" width="10.7109375" style="1" customWidth="1"/>
    <col min="14602" max="14602" width="10.5703125" style="1" customWidth="1"/>
    <col min="14603" max="14603" width="1.140625" style="1" customWidth="1"/>
    <col min="14604" max="14604" width="11.28515625" style="1" customWidth="1"/>
    <col min="14605" max="14605" width="12.7109375" style="1" customWidth="1"/>
    <col min="14606" max="14606" width="11.5703125" style="1" customWidth="1"/>
    <col min="14607" max="14607" width="12.42578125" style="1" customWidth="1"/>
    <col min="14608" max="14608" width="1.5703125" style="1" customWidth="1"/>
    <col min="14609" max="14609" width="11.42578125" style="1" customWidth="1"/>
    <col min="14610" max="14610" width="12.140625" style="1" customWidth="1"/>
    <col min="14611" max="14611" width="1.7109375" style="1" customWidth="1"/>
    <col min="14612" max="14612" width="13.5703125" style="1" customWidth="1"/>
    <col min="14613" max="14849" width="9.140625" style="1"/>
    <col min="14850" max="14850" width="9.28515625" style="1" customWidth="1"/>
    <col min="14851" max="14851" width="1.7109375" style="1" customWidth="1"/>
    <col min="14852" max="14855" width="12" style="1" customWidth="1"/>
    <col min="14856" max="14856" width="11.85546875" style="1" customWidth="1"/>
    <col min="14857" max="14857" width="10.7109375" style="1" customWidth="1"/>
    <col min="14858" max="14858" width="10.5703125" style="1" customWidth="1"/>
    <col min="14859" max="14859" width="1.140625" style="1" customWidth="1"/>
    <col min="14860" max="14860" width="11.28515625" style="1" customWidth="1"/>
    <col min="14861" max="14861" width="12.7109375" style="1" customWidth="1"/>
    <col min="14862" max="14862" width="11.5703125" style="1" customWidth="1"/>
    <col min="14863" max="14863" width="12.42578125" style="1" customWidth="1"/>
    <col min="14864" max="14864" width="1.5703125" style="1" customWidth="1"/>
    <col min="14865" max="14865" width="11.42578125" style="1" customWidth="1"/>
    <col min="14866" max="14866" width="12.140625" style="1" customWidth="1"/>
    <col min="14867" max="14867" width="1.7109375" style="1" customWidth="1"/>
    <col min="14868" max="14868" width="13.5703125" style="1" customWidth="1"/>
    <col min="14869" max="15105" width="9.140625" style="1"/>
    <col min="15106" max="15106" width="9.28515625" style="1" customWidth="1"/>
    <col min="15107" max="15107" width="1.7109375" style="1" customWidth="1"/>
    <col min="15108" max="15111" width="12" style="1" customWidth="1"/>
    <col min="15112" max="15112" width="11.85546875" style="1" customWidth="1"/>
    <col min="15113" max="15113" width="10.7109375" style="1" customWidth="1"/>
    <col min="15114" max="15114" width="10.5703125" style="1" customWidth="1"/>
    <col min="15115" max="15115" width="1.140625" style="1" customWidth="1"/>
    <col min="15116" max="15116" width="11.28515625" style="1" customWidth="1"/>
    <col min="15117" max="15117" width="12.7109375" style="1" customWidth="1"/>
    <col min="15118" max="15118" width="11.5703125" style="1" customWidth="1"/>
    <col min="15119" max="15119" width="12.42578125" style="1" customWidth="1"/>
    <col min="15120" max="15120" width="1.5703125" style="1" customWidth="1"/>
    <col min="15121" max="15121" width="11.42578125" style="1" customWidth="1"/>
    <col min="15122" max="15122" width="12.140625" style="1" customWidth="1"/>
    <col min="15123" max="15123" width="1.7109375" style="1" customWidth="1"/>
    <col min="15124" max="15124" width="13.5703125" style="1" customWidth="1"/>
    <col min="15125" max="15361" width="9.140625" style="1"/>
    <col min="15362" max="15362" width="9.28515625" style="1" customWidth="1"/>
    <col min="15363" max="15363" width="1.7109375" style="1" customWidth="1"/>
    <col min="15364" max="15367" width="12" style="1" customWidth="1"/>
    <col min="15368" max="15368" width="11.85546875" style="1" customWidth="1"/>
    <col min="15369" max="15369" width="10.7109375" style="1" customWidth="1"/>
    <col min="15370" max="15370" width="10.5703125" style="1" customWidth="1"/>
    <col min="15371" max="15371" width="1.140625" style="1" customWidth="1"/>
    <col min="15372" max="15372" width="11.28515625" style="1" customWidth="1"/>
    <col min="15373" max="15373" width="12.7109375" style="1" customWidth="1"/>
    <col min="15374" max="15374" width="11.5703125" style="1" customWidth="1"/>
    <col min="15375" max="15375" width="12.42578125" style="1" customWidth="1"/>
    <col min="15376" max="15376" width="1.5703125" style="1" customWidth="1"/>
    <col min="15377" max="15377" width="11.42578125" style="1" customWidth="1"/>
    <col min="15378" max="15378" width="12.140625" style="1" customWidth="1"/>
    <col min="15379" max="15379" width="1.7109375" style="1" customWidth="1"/>
    <col min="15380" max="15380" width="13.5703125" style="1" customWidth="1"/>
    <col min="15381" max="15617" width="9.140625" style="1"/>
    <col min="15618" max="15618" width="9.28515625" style="1" customWidth="1"/>
    <col min="15619" max="15619" width="1.7109375" style="1" customWidth="1"/>
    <col min="15620" max="15623" width="12" style="1" customWidth="1"/>
    <col min="15624" max="15624" width="11.85546875" style="1" customWidth="1"/>
    <col min="15625" max="15625" width="10.7109375" style="1" customWidth="1"/>
    <col min="15626" max="15626" width="10.5703125" style="1" customWidth="1"/>
    <col min="15627" max="15627" width="1.140625" style="1" customWidth="1"/>
    <col min="15628" max="15628" width="11.28515625" style="1" customWidth="1"/>
    <col min="15629" max="15629" width="12.7109375" style="1" customWidth="1"/>
    <col min="15630" max="15630" width="11.5703125" style="1" customWidth="1"/>
    <col min="15631" max="15631" width="12.42578125" style="1" customWidth="1"/>
    <col min="15632" max="15632" width="1.5703125" style="1" customWidth="1"/>
    <col min="15633" max="15633" width="11.42578125" style="1" customWidth="1"/>
    <col min="15634" max="15634" width="12.140625" style="1" customWidth="1"/>
    <col min="15635" max="15635" width="1.7109375" style="1" customWidth="1"/>
    <col min="15636" max="15636" width="13.5703125" style="1" customWidth="1"/>
    <col min="15637" max="15873" width="9.140625" style="1"/>
    <col min="15874" max="15874" width="9.28515625" style="1" customWidth="1"/>
    <col min="15875" max="15875" width="1.7109375" style="1" customWidth="1"/>
    <col min="15876" max="15879" width="12" style="1" customWidth="1"/>
    <col min="15880" max="15880" width="11.85546875" style="1" customWidth="1"/>
    <col min="15881" max="15881" width="10.7109375" style="1" customWidth="1"/>
    <col min="15882" max="15882" width="10.5703125" style="1" customWidth="1"/>
    <col min="15883" max="15883" width="1.140625" style="1" customWidth="1"/>
    <col min="15884" max="15884" width="11.28515625" style="1" customWidth="1"/>
    <col min="15885" max="15885" width="12.7109375" style="1" customWidth="1"/>
    <col min="15886" max="15886" width="11.5703125" style="1" customWidth="1"/>
    <col min="15887" max="15887" width="12.42578125" style="1" customWidth="1"/>
    <col min="15888" max="15888" width="1.5703125" style="1" customWidth="1"/>
    <col min="15889" max="15889" width="11.42578125" style="1" customWidth="1"/>
    <col min="15890" max="15890" width="12.140625" style="1" customWidth="1"/>
    <col min="15891" max="15891" width="1.7109375" style="1" customWidth="1"/>
    <col min="15892" max="15892" width="13.5703125" style="1" customWidth="1"/>
    <col min="15893" max="16129" width="9.140625" style="1"/>
    <col min="16130" max="16130" width="9.28515625" style="1" customWidth="1"/>
    <col min="16131" max="16131" width="1.7109375" style="1" customWidth="1"/>
    <col min="16132" max="16135" width="12" style="1" customWidth="1"/>
    <col min="16136" max="16136" width="11.85546875" style="1" customWidth="1"/>
    <col min="16137" max="16137" width="10.7109375" style="1" customWidth="1"/>
    <col min="16138" max="16138" width="10.5703125" style="1" customWidth="1"/>
    <col min="16139" max="16139" width="1.140625" style="1" customWidth="1"/>
    <col min="16140" max="16140" width="11.28515625" style="1" customWidth="1"/>
    <col min="16141" max="16141" width="12.7109375" style="1" customWidth="1"/>
    <col min="16142" max="16142" width="11.5703125" style="1" customWidth="1"/>
    <col min="16143" max="16143" width="12.42578125" style="1" customWidth="1"/>
    <col min="16144" max="16144" width="1.5703125" style="1" customWidth="1"/>
    <col min="16145" max="16145" width="11.42578125" style="1" customWidth="1"/>
    <col min="16146" max="16146" width="12.140625" style="1" customWidth="1"/>
    <col min="16147" max="16147" width="1.7109375" style="1" customWidth="1"/>
    <col min="16148" max="16148" width="13.5703125" style="1" customWidth="1"/>
    <col min="16149" max="16384" width="9.140625" style="1"/>
  </cols>
  <sheetData>
    <row r="1" spans="1:27" customFormat="1" ht="18" x14ac:dyDescent="0.25">
      <c r="A1" s="70" t="s">
        <v>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 customFormat="1" ht="15.75" x14ac:dyDescent="0.25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s="2" customFormat="1" ht="15.75" x14ac:dyDescent="0.25">
      <c r="A3" s="71" t="s">
        <v>49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s="2" customFormat="1" ht="14.25" customHeight="1" x14ac:dyDescent="0.25">
      <c r="A4" s="72" t="s">
        <v>50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s="2" customFormat="1" ht="15.75" x14ac:dyDescent="0.25">
      <c r="A5" s="73" t="s">
        <v>39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s="2" customFormat="1" x14ac:dyDescent="0.25">
      <c r="A6" s="69" t="s">
        <v>40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s="2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7" s="2" customFormat="1" x14ac:dyDescent="0.25">
      <c r="A8" s="4"/>
      <c r="B8" s="4"/>
      <c r="C8" s="5"/>
      <c r="D8" s="5"/>
      <c r="E8" s="5"/>
      <c r="F8" s="5"/>
      <c r="G8" s="5"/>
      <c r="H8" s="6"/>
      <c r="I8" s="7"/>
      <c r="J8" s="6"/>
      <c r="K8" s="6"/>
      <c r="L8" s="6"/>
      <c r="M8" s="6"/>
      <c r="N8" s="6"/>
      <c r="O8" s="6"/>
      <c r="P8" s="6"/>
      <c r="Q8" s="6"/>
      <c r="R8" s="6"/>
    </row>
    <row r="9" spans="1:27" s="8" customFormat="1" ht="14.25" customHeight="1" x14ac:dyDescent="0.25">
      <c r="A9" s="57" t="s">
        <v>55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s="2" customFormat="1" ht="9" customHeight="1" x14ac:dyDescent="0.25">
      <c r="A10" s="4"/>
      <c r="B10" s="4"/>
      <c r="C10" s="5"/>
      <c r="D10" s="5"/>
      <c r="E10" s="5"/>
      <c r="F10" s="5"/>
      <c r="G10" s="5"/>
      <c r="H10" s="6"/>
      <c r="I10" s="7"/>
      <c r="J10" s="6"/>
      <c r="K10" s="6"/>
      <c r="L10" s="6"/>
      <c r="M10" s="6"/>
      <c r="N10" s="6"/>
      <c r="O10" s="6"/>
      <c r="P10" s="6"/>
      <c r="Q10" s="6"/>
      <c r="R10" s="6"/>
    </row>
    <row r="11" spans="1:27" s="13" customFormat="1" ht="25.5" customHeight="1" x14ac:dyDescent="0.2">
      <c r="A11" s="9"/>
      <c r="B11" s="9"/>
      <c r="C11" s="61" t="s">
        <v>0</v>
      </c>
      <c r="D11" s="62"/>
      <c r="E11" s="62"/>
      <c r="F11" s="62"/>
      <c r="G11" s="62"/>
      <c r="H11" s="62"/>
      <c r="I11" s="62"/>
      <c r="J11" s="10"/>
      <c r="K11" s="11"/>
      <c r="L11" s="61" t="s">
        <v>1</v>
      </c>
      <c r="M11" s="62"/>
      <c r="N11" s="62"/>
      <c r="O11" s="63"/>
      <c r="P11" s="12"/>
      <c r="Q11" s="61" t="s">
        <v>2</v>
      </c>
      <c r="R11" s="63"/>
      <c r="T11" s="64" t="s">
        <v>32</v>
      </c>
      <c r="U11" s="65"/>
      <c r="W11" s="66" t="s">
        <v>51</v>
      </c>
      <c r="X11" s="67"/>
      <c r="Y11" s="67"/>
      <c r="Z11" s="67"/>
      <c r="AA11" s="68"/>
    </row>
    <row r="12" spans="1:27" s="18" customFormat="1" ht="12" x14ac:dyDescent="0.2">
      <c r="A12" s="14"/>
      <c r="B12" s="14"/>
      <c r="C12" s="15"/>
      <c r="D12" s="16" t="s">
        <v>3</v>
      </c>
      <c r="E12" s="15"/>
      <c r="F12" s="16" t="s">
        <v>4</v>
      </c>
      <c r="G12" s="15"/>
      <c r="H12" s="17" t="s">
        <v>5</v>
      </c>
      <c r="I12" s="15"/>
      <c r="J12" s="15"/>
      <c r="K12" s="15"/>
      <c r="L12" s="16" t="s">
        <v>42</v>
      </c>
      <c r="M12" s="16"/>
      <c r="N12" s="16" t="s">
        <v>3</v>
      </c>
      <c r="O12" s="16" t="s">
        <v>4</v>
      </c>
      <c r="Q12" s="21" t="s">
        <v>5</v>
      </c>
      <c r="R12" s="16" t="s">
        <v>4</v>
      </c>
      <c r="T12" s="21" t="s">
        <v>33</v>
      </c>
      <c r="U12" s="21" t="s">
        <v>33</v>
      </c>
      <c r="W12" s="16" t="s">
        <v>4</v>
      </c>
      <c r="X12" s="36"/>
      <c r="Y12" s="36"/>
      <c r="Z12" s="36"/>
      <c r="AA12" s="36" t="s">
        <v>23</v>
      </c>
    </row>
    <row r="13" spans="1:27" s="21" customFormat="1" ht="12" x14ac:dyDescent="0.2">
      <c r="A13" s="19"/>
      <c r="B13" s="19"/>
      <c r="C13" s="16" t="s">
        <v>6</v>
      </c>
      <c r="D13" s="20" t="s">
        <v>7</v>
      </c>
      <c r="E13" s="16" t="s">
        <v>6</v>
      </c>
      <c r="F13" s="16" t="s">
        <v>8</v>
      </c>
      <c r="G13" s="16"/>
      <c r="H13" s="17" t="s">
        <v>9</v>
      </c>
      <c r="I13" s="16" t="s">
        <v>10</v>
      </c>
      <c r="J13" s="16"/>
      <c r="K13" s="16"/>
      <c r="L13" s="21" t="s">
        <v>43</v>
      </c>
      <c r="M13" s="16" t="s">
        <v>11</v>
      </c>
      <c r="N13" s="16" t="s">
        <v>11</v>
      </c>
      <c r="O13" s="16" t="s">
        <v>11</v>
      </c>
      <c r="Q13" s="21" t="s">
        <v>41</v>
      </c>
      <c r="R13" s="16" t="s">
        <v>12</v>
      </c>
      <c r="T13" s="21" t="s">
        <v>34</v>
      </c>
      <c r="U13" s="21" t="s">
        <v>34</v>
      </c>
      <c r="W13" s="16" t="s">
        <v>4</v>
      </c>
      <c r="X13" s="16" t="s">
        <v>24</v>
      </c>
      <c r="Y13" s="36" t="s">
        <v>4</v>
      </c>
      <c r="Z13" s="36" t="s">
        <v>25</v>
      </c>
      <c r="AA13" s="36" t="s">
        <v>26</v>
      </c>
    </row>
    <row r="14" spans="1:27" s="21" customFormat="1" ht="12" x14ac:dyDescent="0.2">
      <c r="A14" s="22" t="s">
        <v>13</v>
      </c>
      <c r="B14" s="22"/>
      <c r="C14" s="23" t="s">
        <v>14</v>
      </c>
      <c r="D14" s="23" t="s">
        <v>6</v>
      </c>
      <c r="E14" s="23" t="s">
        <v>15</v>
      </c>
      <c r="F14" s="23" t="s">
        <v>16</v>
      </c>
      <c r="G14" s="23"/>
      <c r="H14" s="24" t="s">
        <v>17</v>
      </c>
      <c r="I14" s="23" t="s">
        <v>18</v>
      </c>
      <c r="J14" s="20"/>
      <c r="K14" s="20"/>
      <c r="L14" s="23" t="s">
        <v>19</v>
      </c>
      <c r="M14" s="23" t="s">
        <v>20</v>
      </c>
      <c r="N14" s="23" t="s">
        <v>6</v>
      </c>
      <c r="O14" s="23" t="s">
        <v>16</v>
      </c>
      <c r="P14" s="25"/>
      <c r="Q14" s="23" t="s">
        <v>19</v>
      </c>
      <c r="R14" s="23" t="s">
        <v>16</v>
      </c>
      <c r="T14" s="43" t="s">
        <v>35</v>
      </c>
      <c r="U14" s="43" t="s">
        <v>16</v>
      </c>
      <c r="W14" s="23" t="s">
        <v>21</v>
      </c>
      <c r="X14" s="23" t="s">
        <v>27</v>
      </c>
      <c r="Y14" s="37" t="s">
        <v>28</v>
      </c>
      <c r="Z14" s="37" t="s">
        <v>29</v>
      </c>
      <c r="AA14" s="37" t="s">
        <v>30</v>
      </c>
    </row>
    <row r="15" spans="1:27" x14ac:dyDescent="0.25">
      <c r="A15" s="4">
        <v>45383</v>
      </c>
      <c r="C15" s="46">
        <f>+'[1]24-25 Tioga Monthly'!C14+'[2]24-25 Rivers Monthly'!C14+'[3]24-25 RW Catskills Monthly'!C14+'[4]del Lago Monthly FY 24-25'!C14</f>
        <v>515151316.87</v>
      </c>
      <c r="D15" s="46">
        <f>+'[1]24-25 Tioga Monthly'!D14+'[2]24-25 Rivers Monthly'!D14+'[3]24-25 RW Catskills Monthly'!D14+'[4]del Lago Monthly FY 24-25'!D14</f>
        <v>7082312.6899999995</v>
      </c>
      <c r="E15" s="46">
        <f>+'[1]24-25 Tioga Monthly'!E14+'[2]24-25 Rivers Monthly'!E14+'[3]24-25 RW Catskills Monthly'!E14+'[4]del Lago Monthly FY 24-25'!E14</f>
        <v>468048664.85000002</v>
      </c>
      <c r="F15" s="46">
        <f>+'[1]24-25 Tioga Monthly'!F14+'[2]24-25 Rivers Monthly'!F14+'[3]24-25 RW Catskills Monthly'!F14+'[4]del Lago Monthly FY 24-25'!F14</f>
        <v>40020339.329999998</v>
      </c>
      <c r="G15" s="46"/>
      <c r="H15" s="47">
        <f>+'[1]24-25 Tioga Monthly'!H14+'[2]24-25 Rivers Monthly'!H14+'[3]24-25 RW Catskills Monthly'!H14+'[4]del Lago Monthly FY 24-25'!H14</f>
        <v>5242.9333333333334</v>
      </c>
      <c r="I15" s="46">
        <f>F15/H15/30</f>
        <v>254.43987672295407</v>
      </c>
      <c r="J15" s="48"/>
      <c r="K15" s="48"/>
      <c r="L15" s="56">
        <f>+'[1]24-25 Tioga Monthly'!L14+'[2]24-25 Rivers Monthly'!L14+'[3]24-25 RW Catskills Monthly'!L14+'[4]del Lago Monthly FY 24-25'!L14</f>
        <v>290</v>
      </c>
      <c r="M15" s="53">
        <f>+'[1]24-25 Tioga Monthly'!M14+'[2]24-25 Rivers Monthly'!M14+'[3]24-25 RW Catskills Monthly'!M14+'[4]del Lago Monthly FY 24-25'!M14</f>
        <v>76310839.5</v>
      </c>
      <c r="N15" s="53">
        <f>+'[1]24-25 Tioga Monthly'!N14+'[2]24-25 Rivers Monthly'!N14+'[3]24-25 RW Catskills Monthly'!N14+'[4]del Lago Monthly FY 24-25'!N14</f>
        <v>1144910</v>
      </c>
      <c r="O15" s="53">
        <f>+'[1]24-25 Tioga Monthly'!O14+'[2]24-25 Rivers Monthly'!O14+'[3]24-25 RW Catskills Monthly'!O14+'[4]del Lago Monthly FY 24-25'!O14</f>
        <v>16802974.899999999</v>
      </c>
      <c r="P15" s="53"/>
      <c r="Q15" s="56">
        <f>+'[1]24-25 Tioga Monthly'!Q14+'[2]24-25 Rivers Monthly'!Q14+'[3]24-25 RW Catskills Monthly'!Q14+'[4]del Lago Monthly FY 24-25'!Q14</f>
        <v>55</v>
      </c>
      <c r="R15" s="53">
        <f>+'[1]24-25 Tioga Monthly'!R14+'[2]24-25 Rivers Monthly'!R14+'[3]24-25 RW Catskills Monthly'!R14+'[4]del Lago Monthly FY 24-25'!R14</f>
        <v>959047</v>
      </c>
      <c r="S15" s="49"/>
      <c r="T15" s="53">
        <f>+'[1]24-25 Tioga Monthly'!T14+'[2]24-25 Rivers Monthly'!T14+'[3]24-25 RW Catskills Monthly'!T14+'[4]del Lago Monthly FY 24-25'!T14</f>
        <v>5886823.0599999996</v>
      </c>
      <c r="U15" s="53">
        <f>+'[1]24-25 Tioga Monthly'!U14+'[2]24-25 Rivers Monthly'!U14+'[3]24-25 RW Catskills Monthly'!U14+'[4]del Lago Monthly FY 24-25'!U14</f>
        <v>240681.26999999996</v>
      </c>
      <c r="V15"/>
      <c r="W15" s="53">
        <f>+'[1]24-25 Tioga Monthly'!W14+'[2]24-25 Rivers Monthly'!W14+'[3]24-25 RW Catskills Monthly'!W14+'[4]del Lago Monthly FY 24-25'!W14</f>
        <v>58023042.499999993</v>
      </c>
      <c r="X15" s="30">
        <f>+'[1]24-25 Tioga Monthly'!C36+'[2]24-25 Rivers Monthly'!C36+'[3]24-25 RW Catskills Monthly'!C36+'[4]del Lago Monthly FY 24-25'!C36</f>
        <v>44216670.383999988</v>
      </c>
      <c r="Y15" s="30">
        <f>+'[1]24-25 Tioga Monthly'!D36+'[2]24-25 Rivers Monthly'!D36+'[3]24-25 RW Catskills Monthly'!D36+'[4]del Lago Monthly FY 24-25'!D36</f>
        <v>13806372.116</v>
      </c>
      <c r="Z15" s="30">
        <f>+'[1]24-25 Tioga Monthly'!E36+'[2]24-25 Rivers Monthly'!E36+'[3]24-25 RW Catskills Monthly'!E36+'[4]del Lago Monthly FY 24-25'!E36</f>
        <v>77037.63</v>
      </c>
      <c r="AA15" s="30">
        <f>+'[1]24-25 Tioga Monthly'!F36+'[2]24-25 Rivers Monthly'!F36+'[3]24-25 RW Catskills Monthly'!F36+'[4]del Lago Monthly FY 24-25'!F36</f>
        <v>0</v>
      </c>
    </row>
    <row r="16" spans="1:27" x14ac:dyDescent="0.25">
      <c r="A16" s="4">
        <v>45414</v>
      </c>
      <c r="C16" s="46">
        <f>+'[1]24-25 Tioga Monthly'!C15+'[2]24-25 Rivers Monthly'!C15+'[3]24-25 RW Catskills Monthly'!C15+'[4]del Lago Monthly FY 24-25'!C15</f>
        <v>528888842.87</v>
      </c>
      <c r="D16" s="46">
        <f>+'[1]24-25 Tioga Monthly'!D15+'[2]24-25 Rivers Monthly'!D15+'[3]24-25 RW Catskills Monthly'!D15+'[4]del Lago Monthly FY 24-25'!D15</f>
        <v>7520464.9000000004</v>
      </c>
      <c r="E16" s="46">
        <f>+'[1]24-25 Tioga Monthly'!E15+'[2]24-25 Rivers Monthly'!E15+'[3]24-25 RW Catskills Monthly'!E15+'[4]del Lago Monthly FY 24-25'!E15</f>
        <v>480705281.01999998</v>
      </c>
      <c r="F16" s="46">
        <f>+'[1]24-25 Tioga Monthly'!F15+'[2]24-25 Rivers Monthly'!F15+'[3]24-25 RW Catskills Monthly'!F15+'[4]del Lago Monthly FY 24-25'!F15</f>
        <v>40663096.950000003</v>
      </c>
      <c r="G16" s="46"/>
      <c r="H16" s="47">
        <f>+'[1]24-25 Tioga Monthly'!H15+'[2]24-25 Rivers Monthly'!H15+'[3]24-25 RW Catskills Monthly'!H15+'[4]del Lago Monthly FY 24-25'!H15</f>
        <v>5228</v>
      </c>
      <c r="I16" s="46">
        <f>F16/H16/31</f>
        <v>250.9014546363255</v>
      </c>
      <c r="J16" s="48"/>
      <c r="K16" s="48"/>
      <c r="L16" s="56">
        <f>+'[1]24-25 Tioga Monthly'!L15+'[2]24-25 Rivers Monthly'!L15+'[3]24-25 RW Catskills Monthly'!L15+'[4]del Lago Monthly FY 24-25'!L15</f>
        <v>290</v>
      </c>
      <c r="M16" s="53">
        <f>+'[1]24-25 Tioga Monthly'!M15+'[2]24-25 Rivers Monthly'!M15+'[3]24-25 RW Catskills Monthly'!M15+'[4]del Lago Monthly FY 24-25'!M15</f>
        <v>73600910</v>
      </c>
      <c r="N16" s="53">
        <f>+'[1]24-25 Tioga Monthly'!N15+'[2]24-25 Rivers Monthly'!N15+'[3]24-25 RW Catskills Monthly'!N15+'[4]del Lago Monthly FY 24-25'!N15</f>
        <v>1157755</v>
      </c>
      <c r="O16" s="53">
        <f>+'[1]24-25 Tioga Monthly'!O15+'[2]24-25 Rivers Monthly'!O15+'[3]24-25 RW Catskills Monthly'!O15+'[4]del Lago Monthly FY 24-25'!O15</f>
        <v>15145635.4</v>
      </c>
      <c r="P16" s="53"/>
      <c r="Q16" s="56">
        <f>+'[1]24-25 Tioga Monthly'!Q15+'[2]24-25 Rivers Monthly'!Q15+'[3]24-25 RW Catskills Monthly'!Q15+'[4]del Lago Monthly FY 24-25'!Q15</f>
        <v>55</v>
      </c>
      <c r="R16" s="53">
        <f>+'[1]24-25 Tioga Monthly'!R15+'[2]24-25 Rivers Monthly'!R15+'[3]24-25 RW Catskills Monthly'!R15+'[4]del Lago Monthly FY 24-25'!R15</f>
        <v>880280</v>
      </c>
      <c r="S16" s="49"/>
      <c r="T16" s="53">
        <f>+'[1]24-25 Tioga Monthly'!T15+'[2]24-25 Rivers Monthly'!T15+'[3]24-25 RW Catskills Monthly'!T15+'[4]del Lago Monthly FY 24-25'!T15</f>
        <v>5370253.9400000004</v>
      </c>
      <c r="U16" s="53">
        <f>+'[1]24-25 Tioga Monthly'!U15+'[2]24-25 Rivers Monthly'!U15+'[3]24-25 RW Catskills Monthly'!U15+'[4]del Lago Monthly FY 24-25'!U15</f>
        <v>412824.35000000009</v>
      </c>
      <c r="V16"/>
      <c r="W16" s="53">
        <f>+'[1]24-25 Tioga Monthly'!W15+'[2]24-25 Rivers Monthly'!W15+'[3]24-25 RW Catskills Monthly'!W15+'[4]del Lago Monthly FY 24-25'!W15</f>
        <v>57101836.700000003</v>
      </c>
      <c r="X16" s="30">
        <f>+'[1]24-25 Tioga Monthly'!C37+'[2]24-25 Rivers Monthly'!C37+'[3]24-25 RW Catskills Monthly'!C37+'[4]del Lago Monthly FY 24-25'!C37</f>
        <v>43259033.640000001</v>
      </c>
      <c r="Y16" s="30">
        <f>+'[1]24-25 Tioga Monthly'!D37+'[2]24-25 Rivers Monthly'!D37+'[3]24-25 RW Catskills Monthly'!D37+'[4]del Lago Monthly FY 24-25'!D37</f>
        <v>13842803.060000001</v>
      </c>
      <c r="Z16" s="30">
        <f>+'[1]24-25 Tioga Monthly'!E37+'[2]24-25 Rivers Monthly'!E37+'[3]24-25 RW Catskills Monthly'!E37+'[4]del Lago Monthly FY 24-25'!E37</f>
        <v>66519.17</v>
      </c>
      <c r="AA16" s="30">
        <f>+'[1]24-25 Tioga Monthly'!F37+'[2]24-25 Rivers Monthly'!F37+'[3]24-25 RW Catskills Monthly'!F37+'[4]del Lago Monthly FY 24-25'!F37</f>
        <v>14888.1</v>
      </c>
    </row>
    <row r="17" spans="1:27" x14ac:dyDescent="0.25">
      <c r="A17" s="4">
        <v>45445</v>
      </c>
      <c r="C17" s="46">
        <f>+'[1]24-25 Tioga Monthly'!C16+'[2]24-25 Rivers Monthly'!C16+'[3]24-25 RW Catskills Monthly'!C16+'[4]del Lago Monthly FY 24-25'!C16</f>
        <v>526664543.07000005</v>
      </c>
      <c r="D17" s="46">
        <f>+'[1]24-25 Tioga Monthly'!D16+'[2]24-25 Rivers Monthly'!D16+'[3]24-25 RW Catskills Monthly'!D16+'[4]del Lago Monthly FY 24-25'!D16</f>
        <v>7541186.879999999</v>
      </c>
      <c r="E17" s="46">
        <f>+'[1]24-25 Tioga Monthly'!E16+'[2]24-25 Rivers Monthly'!E16+'[3]24-25 RW Catskills Monthly'!E16+'[4]del Lago Monthly FY 24-25'!E16</f>
        <v>478069631.19000006</v>
      </c>
      <c r="F17" s="46">
        <f>+'[1]24-25 Tioga Monthly'!F16+'[2]24-25 Rivers Monthly'!F16+'[3]24-25 RW Catskills Monthly'!F16+'[4]del Lago Monthly FY 24-25'!F16</f>
        <v>41053725</v>
      </c>
      <c r="G17" s="46"/>
      <c r="H17" s="47">
        <f>+'[1]24-25 Tioga Monthly'!H16+'[2]24-25 Rivers Monthly'!H16+'[3]24-25 RW Catskills Monthly'!H16+'[4]del Lago Monthly FY 24-25'!H16</f>
        <v>5207.6000000000004</v>
      </c>
      <c r="I17" s="46">
        <f>F17/H17/30</f>
        <v>262.7808395422075</v>
      </c>
      <c r="J17" s="48"/>
      <c r="K17" s="48"/>
      <c r="L17" s="56">
        <f>+'[1]24-25 Tioga Monthly'!L16+'[2]24-25 Rivers Monthly'!L16+'[3]24-25 RW Catskills Monthly'!L16+'[4]del Lago Monthly FY 24-25'!L16</f>
        <v>290</v>
      </c>
      <c r="M17" s="53">
        <f>+'[1]24-25 Tioga Monthly'!M16+'[2]24-25 Rivers Monthly'!M16+'[3]24-25 RW Catskills Monthly'!M16+'[4]del Lago Monthly FY 24-25'!M16</f>
        <v>76396561.25</v>
      </c>
      <c r="N17" s="53">
        <f>+'[1]24-25 Tioga Monthly'!N16+'[2]24-25 Rivers Monthly'!N16+'[3]24-25 RW Catskills Monthly'!N16+'[4]del Lago Monthly FY 24-25'!N16</f>
        <v>1224960</v>
      </c>
      <c r="O17" s="53">
        <f>+'[1]24-25 Tioga Monthly'!O16+'[2]24-25 Rivers Monthly'!O16+'[3]24-25 RW Catskills Monthly'!O16+'[4]del Lago Monthly FY 24-25'!O16</f>
        <v>14201375.73</v>
      </c>
      <c r="P17" s="49"/>
      <c r="Q17" s="56">
        <f>+'[1]24-25 Tioga Monthly'!Q16+'[2]24-25 Rivers Monthly'!Q16+'[3]24-25 RW Catskills Monthly'!Q16+'[4]del Lago Monthly FY 24-25'!Q16</f>
        <v>55</v>
      </c>
      <c r="R17" s="53">
        <f>+'[1]24-25 Tioga Monthly'!R16+'[2]24-25 Rivers Monthly'!R16+'[3]24-25 RW Catskills Monthly'!R16+'[4]del Lago Monthly FY 24-25'!R16</f>
        <v>880781</v>
      </c>
      <c r="S17" s="49"/>
      <c r="T17" s="53">
        <f>+'[1]24-25 Tioga Monthly'!T16+'[2]24-25 Rivers Monthly'!T16+'[3]24-25 RW Catskills Monthly'!T16+'[4]del Lago Monthly FY 24-25'!T16</f>
        <v>4771465.2699999996</v>
      </c>
      <c r="U17" s="53">
        <f>+'[1]24-25 Tioga Monthly'!U16+'[2]24-25 Rivers Monthly'!U16+'[3]24-25 RW Catskills Monthly'!U16+'[4]del Lago Monthly FY 24-25'!U16</f>
        <v>238699.22</v>
      </c>
      <c r="V17"/>
      <c r="W17" s="53">
        <f>+'[1]24-25 Tioga Monthly'!W16+'[2]24-25 Rivers Monthly'!W16+'[3]24-25 RW Catskills Monthly'!W16+'[4]del Lago Monthly FY 24-25'!W16</f>
        <v>56374580.950000003</v>
      </c>
      <c r="X17" s="30">
        <f>+'[1]24-25 Tioga Monthly'!C38+'[2]24-25 Rivers Monthly'!C38+'[3]24-25 RW Catskills Monthly'!C38+'[4]del Lago Monthly FY 24-25'!C38</f>
        <v>42526377.855000004</v>
      </c>
      <c r="Y17" s="30">
        <f>+'[1]24-25 Tioga Monthly'!D38+'[2]24-25 Rivers Monthly'!D38+'[3]24-25 RW Catskills Monthly'!D38+'[4]del Lago Monthly FY 24-25'!D38</f>
        <v>13848203.095000001</v>
      </c>
      <c r="Z17" s="30">
        <f>+'[1]24-25 Tioga Monthly'!E38+'[2]24-25 Rivers Monthly'!E38+'[3]24-25 RW Catskills Monthly'!E38+'[4]del Lago Monthly FY 24-25'!E38</f>
        <v>58595.729999999996</v>
      </c>
      <c r="AA17" s="30">
        <f>+'[1]24-25 Tioga Monthly'!F38+'[2]24-25 Rivers Monthly'!F38+'[3]24-25 RW Catskills Monthly'!F38+'[4]del Lago Monthly FY 24-25'!F38</f>
        <v>0</v>
      </c>
    </row>
    <row r="18" spans="1:27" x14ac:dyDescent="0.25">
      <c r="A18" s="4">
        <v>45476</v>
      </c>
      <c r="C18" s="46">
        <f>+'[1]24-25 Tioga Monthly'!C17+'[2]24-25 Rivers Monthly'!C17+'[3]24-25 RW Catskills Monthly'!C17+'[4]del Lago Monthly FY 24-25'!C17</f>
        <v>534420391.55000007</v>
      </c>
      <c r="D18" s="46">
        <f>+'[1]24-25 Tioga Monthly'!D17+'[2]24-25 Rivers Monthly'!D17+'[3]24-25 RW Catskills Monthly'!D17+'[4]del Lago Monthly FY 24-25'!D17</f>
        <v>7635861.4199999999</v>
      </c>
      <c r="E18" s="46">
        <f>+'[1]24-25 Tioga Monthly'!E17+'[2]24-25 Rivers Monthly'!E17+'[3]24-25 RW Catskills Monthly'!E17+'[4]del Lago Monthly FY 24-25'!E17</f>
        <v>486054334.56</v>
      </c>
      <c r="F18" s="46">
        <f>+'[1]24-25 Tioga Monthly'!F17+'[2]24-25 Rivers Monthly'!F17+'[3]24-25 RW Catskills Monthly'!F17+'[4]del Lago Monthly FY 24-25'!F17</f>
        <v>40730195.57</v>
      </c>
      <c r="G18" s="46"/>
      <c r="H18" s="47">
        <f>+'[1]24-25 Tioga Monthly'!H17+'[2]24-25 Rivers Monthly'!H17+'[3]24-25 RW Catskills Monthly'!H17+'[4]del Lago Monthly FY 24-25'!H17</f>
        <v>5172</v>
      </c>
      <c r="I18" s="46">
        <f>F18/H18/31</f>
        <v>254.03659637502184</v>
      </c>
      <c r="J18" s="48"/>
      <c r="K18" s="48"/>
      <c r="L18" s="56">
        <f>+'[1]24-25 Tioga Monthly'!L17+'[2]24-25 Rivers Monthly'!L17+'[3]24-25 RW Catskills Monthly'!L17+'[4]del Lago Monthly FY 24-25'!L17</f>
        <v>290</v>
      </c>
      <c r="M18" s="53">
        <f>+'[1]24-25 Tioga Monthly'!M17+'[2]24-25 Rivers Monthly'!M17+'[3]24-25 RW Catskills Monthly'!M17+'[4]del Lago Monthly FY 24-25'!M17</f>
        <v>79714966.099999994</v>
      </c>
      <c r="N18" s="53">
        <f>+'[1]24-25 Tioga Monthly'!N17+'[2]24-25 Rivers Monthly'!N17+'[3]24-25 RW Catskills Monthly'!N17+'[4]del Lago Monthly FY 24-25'!N17</f>
        <v>1181325</v>
      </c>
      <c r="O18" s="53">
        <f>+'[1]24-25 Tioga Monthly'!O17+'[2]24-25 Rivers Monthly'!O17+'[3]24-25 RW Catskills Monthly'!O17+'[4]del Lago Monthly FY 24-25'!O17</f>
        <v>14992632.789999999</v>
      </c>
      <c r="P18" s="49"/>
      <c r="Q18" s="56">
        <f>+'[1]24-25 Tioga Monthly'!Q17+'[2]24-25 Rivers Monthly'!Q17+'[3]24-25 RW Catskills Monthly'!Q17+'[4]del Lago Monthly FY 24-25'!Q17</f>
        <v>55</v>
      </c>
      <c r="R18" s="53">
        <f>+'[1]24-25 Tioga Monthly'!R17+'[2]24-25 Rivers Monthly'!R17+'[3]24-25 RW Catskills Monthly'!R17+'[4]del Lago Monthly FY 24-25'!R17</f>
        <v>935353</v>
      </c>
      <c r="S18" s="49"/>
      <c r="T18" s="53">
        <f>+'[1]24-25 Tioga Monthly'!T17+'[2]24-25 Rivers Monthly'!T17+'[3]24-25 RW Catskills Monthly'!T17+'[4]del Lago Monthly FY 24-25'!T17</f>
        <v>3966405.8500000015</v>
      </c>
      <c r="U18" s="53">
        <f>+'[1]24-25 Tioga Monthly'!U17+'[2]24-25 Rivers Monthly'!U17+'[3]24-25 RW Catskills Monthly'!U17+'[4]del Lago Monthly FY 24-25'!U17</f>
        <v>527614.44999999995</v>
      </c>
      <c r="V18"/>
      <c r="W18" s="53">
        <f>+'[1]24-25 Tioga Monthly'!W17+'[2]24-25 Rivers Monthly'!W17+'[3]24-25 RW Catskills Monthly'!W17+'[4]del Lago Monthly FY 24-25'!W17</f>
        <v>57185795.809999995</v>
      </c>
      <c r="X18" s="30">
        <f>+'[1]24-25 Tioga Monthly'!C39+'[2]24-25 Rivers Monthly'!C39+'[3]24-25 RW Catskills Monthly'!C39+'[4]del Lago Monthly FY 24-25'!C39</f>
        <v>43321177.114999995</v>
      </c>
      <c r="Y18" s="30">
        <f>+'[1]24-25 Tioga Monthly'!D39+'[2]24-25 Rivers Monthly'!D39+'[3]24-25 RW Catskills Monthly'!D39+'[4]del Lago Monthly FY 24-25'!D39</f>
        <v>13864618.694999997</v>
      </c>
      <c r="Z18" s="30">
        <f>+'[1]24-25 Tioga Monthly'!E39+'[2]24-25 Rivers Monthly'!E39+'[3]24-25 RW Catskills Monthly'!E39+'[4]del Lago Monthly FY 24-25'!E39</f>
        <v>72495.680000000008</v>
      </c>
      <c r="AA18" s="30">
        <f>+'[1]24-25 Tioga Monthly'!F39+'[2]24-25 Rivers Monthly'!F39+'[3]24-25 RW Catskills Monthly'!F39+'[4]del Lago Monthly FY 24-25'!F39</f>
        <v>578</v>
      </c>
    </row>
    <row r="19" spans="1:27" x14ac:dyDescent="0.25">
      <c r="A19" s="4">
        <v>45507</v>
      </c>
      <c r="C19" s="46">
        <f>+'[1]24-25 Tioga Monthly'!C18+'[2]24-25 Rivers Monthly'!C18+'[3]24-25 RW Catskills Monthly'!C18+'[4]del Lago Monthly FY 24-25'!C18</f>
        <v>545749966.64999998</v>
      </c>
      <c r="D19" s="46">
        <f>+'[1]24-25 Tioga Monthly'!D18+'[2]24-25 Rivers Monthly'!D18+'[3]24-25 RW Catskills Monthly'!D18+'[4]del Lago Monthly FY 24-25'!D18</f>
        <v>7030830.1899999995</v>
      </c>
      <c r="E19" s="46">
        <f>+'[1]24-25 Tioga Monthly'!E18+'[2]24-25 Rivers Monthly'!E18+'[3]24-25 RW Catskills Monthly'!E18+'[4]del Lago Monthly FY 24-25'!E18</f>
        <v>495820296.23999995</v>
      </c>
      <c r="F19" s="46">
        <f>+'[1]24-25 Tioga Monthly'!F18+'[2]24-25 Rivers Monthly'!F18+'[3]24-25 RW Catskills Monthly'!F18+'[4]del Lago Monthly FY 24-25'!F18</f>
        <v>42898840.219999999</v>
      </c>
      <c r="G19" s="46"/>
      <c r="H19" s="47">
        <v>5171.42</v>
      </c>
      <c r="I19" s="46">
        <f>F19/H19/31</f>
        <v>267.59256751218641</v>
      </c>
      <c r="J19" s="48"/>
      <c r="K19" s="48"/>
      <c r="L19" s="56">
        <f>+'[1]24-25 Tioga Monthly'!L18+'[2]24-25 Rivers Monthly'!L18+'[3]24-25 RW Catskills Monthly'!L18+'[4]del Lago Monthly FY 24-25'!L18</f>
        <v>290</v>
      </c>
      <c r="M19" s="53">
        <f>+'[1]24-25 Tioga Monthly'!M18+'[2]24-25 Rivers Monthly'!M18+'[3]24-25 RW Catskills Monthly'!M18+'[4]del Lago Monthly FY 24-25'!M18</f>
        <v>85250852</v>
      </c>
      <c r="N19" s="53">
        <f>+'[1]24-25 Tioga Monthly'!N18+'[2]24-25 Rivers Monthly'!N18+'[3]24-25 RW Catskills Monthly'!N18+'[4]del Lago Monthly FY 24-25'!N18</f>
        <v>1212960</v>
      </c>
      <c r="O19" s="53">
        <f>+'[1]24-25 Tioga Monthly'!O18+'[2]24-25 Rivers Monthly'!O18+'[3]24-25 RW Catskills Monthly'!O18+'[4]del Lago Monthly FY 24-25'!O18</f>
        <v>17202707.299999997</v>
      </c>
      <c r="P19" s="49"/>
      <c r="Q19" s="56">
        <f>+'[1]24-25 Tioga Monthly'!Q18+'[2]24-25 Rivers Monthly'!Q18+'[3]24-25 RW Catskills Monthly'!Q18+'[4]del Lago Monthly FY 24-25'!Q18</f>
        <v>55</v>
      </c>
      <c r="R19" s="53">
        <f>+'[1]24-25 Tioga Monthly'!R18+'[2]24-25 Rivers Monthly'!R18+'[3]24-25 RW Catskills Monthly'!R18+'[4]del Lago Monthly FY 24-25'!R18</f>
        <v>1018944.5</v>
      </c>
      <c r="S19" s="49"/>
      <c r="T19" s="53">
        <f>+'[1]24-25 Tioga Monthly'!T18+'[2]24-25 Rivers Monthly'!T18+'[3]24-25 RW Catskills Monthly'!T18+'[4]del Lago Monthly FY 24-25'!T18</f>
        <v>4435619.49</v>
      </c>
      <c r="U19" s="53">
        <f>+'[1]24-25 Tioga Monthly'!U18+'[2]24-25 Rivers Monthly'!U18+'[3]24-25 RW Catskills Monthly'!U18+'[4]del Lago Monthly FY 24-25'!U18</f>
        <v>961948.5199999999</v>
      </c>
      <c r="V19"/>
      <c r="W19" s="53">
        <f>+'[1]24-25 Tioga Monthly'!W18+'[2]24-25 Rivers Monthly'!W18+'[3]24-25 RW Catskills Monthly'!W18+'[4]del Lago Monthly FY 24-25'!W18</f>
        <v>62082440.539999992</v>
      </c>
      <c r="X19" s="30">
        <f>+'[1]24-25 Tioga Monthly'!C40+'[2]24-25 Rivers Monthly'!C40+'[3]24-25 RW Catskills Monthly'!C40+'[4]del Lago Monthly FY 24-25'!C40</f>
        <v>47294428.442000002</v>
      </c>
      <c r="Y19" s="30">
        <f>+'[1]24-25 Tioga Monthly'!D40+'[2]24-25 Rivers Monthly'!D40+'[3]24-25 RW Catskills Monthly'!D40+'[4]del Lago Monthly FY 24-25'!D40</f>
        <v>14788012.097999999</v>
      </c>
      <c r="Z19" s="30">
        <f>+'[1]24-25 Tioga Monthly'!E40+'[2]24-25 Rivers Monthly'!E40+'[3]24-25 RW Catskills Monthly'!E40+'[4]del Lago Monthly FY 24-25'!E40</f>
        <v>59994.899999999994</v>
      </c>
      <c r="AA19" s="30">
        <f>+'[1]24-25 Tioga Monthly'!F40+'[2]24-25 Rivers Monthly'!F40+'[3]24-25 RW Catskills Monthly'!F40+'[4]del Lago Monthly FY 24-25'!F40</f>
        <v>61000</v>
      </c>
    </row>
    <row r="20" spans="1:27" x14ac:dyDescent="0.25">
      <c r="A20" s="4">
        <v>45538</v>
      </c>
      <c r="C20" s="46">
        <f>+'[1]24-25 Tioga Monthly'!C19+'[2]24-25 Rivers Monthly'!C19+'[3]24-25 RW Catskills Monthly'!C19+'[4]del Lago Monthly FY 24-25'!C19</f>
        <v>0</v>
      </c>
      <c r="D20" s="46">
        <f>+'[1]24-25 Tioga Monthly'!D19+'[2]24-25 Rivers Monthly'!D19+'[3]24-25 RW Catskills Monthly'!D19+'[4]del Lago Monthly FY 24-25'!D19</f>
        <v>0</v>
      </c>
      <c r="E20" s="46">
        <f>+'[1]24-25 Tioga Monthly'!E19+'[2]24-25 Rivers Monthly'!E19+'[3]24-25 RW Catskills Monthly'!E19+'[4]del Lago Monthly FY 24-25'!E19</f>
        <v>0</v>
      </c>
      <c r="F20" s="46">
        <f>+'[1]24-25 Tioga Monthly'!F19+'[2]24-25 Rivers Monthly'!F19+'[3]24-25 RW Catskills Monthly'!F19+'[4]del Lago Monthly FY 24-25'!F19</f>
        <v>0</v>
      </c>
      <c r="G20" s="46"/>
      <c r="H20" s="47"/>
      <c r="I20" s="46"/>
      <c r="J20" s="48"/>
      <c r="K20" s="48"/>
      <c r="L20" s="56">
        <f>+'[1]24-25 Tioga Monthly'!L19+'[2]24-25 Rivers Monthly'!L19+'[3]24-25 RW Catskills Monthly'!L19+'[4]del Lago Monthly FY 24-25'!L19</f>
        <v>0</v>
      </c>
      <c r="M20" s="53">
        <f>+'[1]24-25 Tioga Monthly'!M19+'[2]24-25 Rivers Monthly'!M19+'[3]24-25 RW Catskills Monthly'!M19+'[4]del Lago Monthly FY 24-25'!M19</f>
        <v>0</v>
      </c>
      <c r="N20" s="53">
        <f>+'[1]24-25 Tioga Monthly'!N19+'[2]24-25 Rivers Monthly'!N19+'[3]24-25 RW Catskills Monthly'!N19+'[4]del Lago Monthly FY 24-25'!N19</f>
        <v>0</v>
      </c>
      <c r="O20" s="53">
        <f>+'[1]24-25 Tioga Monthly'!O19+'[2]24-25 Rivers Monthly'!O19+'[3]24-25 RW Catskills Monthly'!O19+'[4]del Lago Monthly FY 24-25'!O19</f>
        <v>0</v>
      </c>
      <c r="P20" s="49"/>
      <c r="Q20" s="56">
        <f>+'[1]24-25 Tioga Monthly'!Q19+'[2]24-25 Rivers Monthly'!Q19+'[3]24-25 RW Catskills Monthly'!Q19+'[4]del Lago Monthly FY 24-25'!Q19</f>
        <v>0</v>
      </c>
      <c r="R20" s="53">
        <f>+'[1]24-25 Tioga Monthly'!R19+'[2]24-25 Rivers Monthly'!R19+'[3]24-25 RW Catskills Monthly'!R19+'[4]del Lago Monthly FY 24-25'!R19</f>
        <v>0</v>
      </c>
      <c r="S20" s="49"/>
      <c r="T20" s="53">
        <f>+'[1]24-25 Tioga Monthly'!T19+'[2]24-25 Rivers Monthly'!T19+'[3]24-25 RW Catskills Monthly'!T19+'[4]del Lago Monthly FY 24-25'!T19</f>
        <v>0</v>
      </c>
      <c r="U20" s="53">
        <f>+'[1]24-25 Tioga Monthly'!U19+'[2]24-25 Rivers Monthly'!U19+'[3]24-25 RW Catskills Monthly'!U19+'[4]del Lago Monthly FY 24-25'!U19</f>
        <v>0</v>
      </c>
      <c r="V20"/>
      <c r="W20" s="53">
        <f>+'[1]24-25 Tioga Monthly'!W19+'[2]24-25 Rivers Monthly'!W19+'[3]24-25 RW Catskills Monthly'!W19+'[4]del Lago Monthly FY 24-25'!W19</f>
        <v>0</v>
      </c>
      <c r="X20" s="30"/>
      <c r="Y20" s="30"/>
      <c r="Z20" s="30"/>
      <c r="AA20" s="30"/>
    </row>
    <row r="21" spans="1:27" x14ac:dyDescent="0.25">
      <c r="A21" s="4">
        <v>45569</v>
      </c>
      <c r="C21" s="46">
        <f>+'[1]24-25 Tioga Monthly'!C20+'[2]24-25 Rivers Monthly'!C20+'[3]24-25 RW Catskills Monthly'!C20+'[4]del Lago Monthly FY 24-25'!C20</f>
        <v>0</v>
      </c>
      <c r="D21" s="46">
        <f>+'[1]24-25 Tioga Monthly'!D20+'[2]24-25 Rivers Monthly'!D20+'[3]24-25 RW Catskills Monthly'!D20+'[4]del Lago Monthly FY 24-25'!D20</f>
        <v>0</v>
      </c>
      <c r="E21" s="46">
        <f>+'[1]24-25 Tioga Monthly'!E20+'[2]24-25 Rivers Monthly'!E20+'[3]24-25 RW Catskills Monthly'!E20+'[4]del Lago Monthly FY 24-25'!E20</f>
        <v>0</v>
      </c>
      <c r="F21" s="46">
        <f>+'[1]24-25 Tioga Monthly'!F20+'[2]24-25 Rivers Monthly'!F20+'[3]24-25 RW Catskills Monthly'!F20+'[4]del Lago Monthly FY 24-25'!F20</f>
        <v>0</v>
      </c>
      <c r="G21" s="46"/>
      <c r="H21" s="47"/>
      <c r="I21" s="46"/>
      <c r="J21" s="48"/>
      <c r="K21" s="48"/>
      <c r="L21" s="56">
        <f>+'[1]24-25 Tioga Monthly'!L20+'[2]24-25 Rivers Monthly'!L20+'[3]24-25 RW Catskills Monthly'!L20+'[4]del Lago Monthly FY 24-25'!L20</f>
        <v>0</v>
      </c>
      <c r="M21" s="53">
        <f>+'[1]24-25 Tioga Monthly'!M20+'[2]24-25 Rivers Monthly'!M20+'[3]24-25 RW Catskills Monthly'!M20+'[4]del Lago Monthly FY 24-25'!M20</f>
        <v>0</v>
      </c>
      <c r="N21" s="53">
        <f>+'[1]24-25 Tioga Monthly'!N20+'[2]24-25 Rivers Monthly'!N20+'[3]24-25 RW Catskills Monthly'!N20+'[4]del Lago Monthly FY 24-25'!N20</f>
        <v>0</v>
      </c>
      <c r="O21" s="53">
        <f>+'[1]24-25 Tioga Monthly'!O20+'[2]24-25 Rivers Monthly'!O20+'[3]24-25 RW Catskills Monthly'!O20+'[4]del Lago Monthly FY 24-25'!O20</f>
        <v>0</v>
      </c>
      <c r="P21" s="49"/>
      <c r="Q21" s="56">
        <f>+'[1]24-25 Tioga Monthly'!Q20+'[2]24-25 Rivers Monthly'!Q20+'[3]24-25 RW Catskills Monthly'!Q20+'[4]del Lago Monthly FY 24-25'!Q20</f>
        <v>0</v>
      </c>
      <c r="R21" s="53">
        <f>+'[1]24-25 Tioga Monthly'!R20+'[2]24-25 Rivers Monthly'!R20+'[3]24-25 RW Catskills Monthly'!R20+'[4]del Lago Monthly FY 24-25'!R20</f>
        <v>0</v>
      </c>
      <c r="S21" s="49"/>
      <c r="T21" s="53">
        <f>+'[1]24-25 Tioga Monthly'!T20+'[2]24-25 Rivers Monthly'!T20+'[3]24-25 RW Catskills Monthly'!T20+'[4]del Lago Monthly FY 24-25'!T20</f>
        <v>0</v>
      </c>
      <c r="U21" s="53">
        <f>+'[1]24-25 Tioga Monthly'!U20+'[2]24-25 Rivers Monthly'!U20+'[3]24-25 RW Catskills Monthly'!U20+'[4]del Lago Monthly FY 24-25'!U20</f>
        <v>0</v>
      </c>
      <c r="V21"/>
      <c r="W21" s="53">
        <f>+'[1]24-25 Tioga Monthly'!W20+'[2]24-25 Rivers Monthly'!W20+'[3]24-25 RW Catskills Monthly'!W20+'[4]del Lago Monthly FY 24-25'!W20</f>
        <v>0</v>
      </c>
      <c r="X21" s="30"/>
      <c r="Y21" s="30"/>
      <c r="Z21" s="30"/>
      <c r="AA21" s="30"/>
    </row>
    <row r="22" spans="1:27" x14ac:dyDescent="0.25">
      <c r="A22" s="4">
        <v>45600</v>
      </c>
      <c r="C22" s="46">
        <f>+'[1]24-25 Tioga Monthly'!C21+'[2]24-25 Rivers Monthly'!C21+'[3]24-25 RW Catskills Monthly'!C21+'[4]del Lago Monthly FY 24-25'!C21</f>
        <v>0</v>
      </c>
      <c r="D22" s="46">
        <f>+'[1]24-25 Tioga Monthly'!D21+'[2]24-25 Rivers Monthly'!D21+'[3]24-25 RW Catskills Monthly'!D21+'[4]del Lago Monthly FY 24-25'!D21</f>
        <v>0</v>
      </c>
      <c r="E22" s="46">
        <f>+'[1]24-25 Tioga Monthly'!E21+'[2]24-25 Rivers Monthly'!E21+'[3]24-25 RW Catskills Monthly'!E21+'[4]del Lago Monthly FY 24-25'!E21</f>
        <v>0</v>
      </c>
      <c r="F22" s="46">
        <f>+'[1]24-25 Tioga Monthly'!F21+'[2]24-25 Rivers Monthly'!F21+'[3]24-25 RW Catskills Monthly'!F21+'[4]del Lago Monthly FY 24-25'!F21</f>
        <v>0</v>
      </c>
      <c r="G22" s="46"/>
      <c r="H22" s="47"/>
      <c r="I22" s="46"/>
      <c r="J22" s="48"/>
      <c r="K22" s="48"/>
      <c r="L22" s="56">
        <f>+'[1]24-25 Tioga Monthly'!L21+'[2]24-25 Rivers Monthly'!L21+'[3]24-25 RW Catskills Monthly'!L21+'[4]del Lago Monthly FY 24-25'!L21</f>
        <v>0</v>
      </c>
      <c r="M22" s="53">
        <f>+'[1]24-25 Tioga Monthly'!M21+'[2]24-25 Rivers Monthly'!M21+'[3]24-25 RW Catskills Monthly'!M21+'[4]del Lago Monthly FY 24-25'!M21</f>
        <v>0</v>
      </c>
      <c r="N22" s="53">
        <f>+'[1]24-25 Tioga Monthly'!N21+'[2]24-25 Rivers Monthly'!N21+'[3]24-25 RW Catskills Monthly'!N21+'[4]del Lago Monthly FY 24-25'!N21</f>
        <v>0</v>
      </c>
      <c r="O22" s="53">
        <f>+'[1]24-25 Tioga Monthly'!O21+'[2]24-25 Rivers Monthly'!O21+'[3]24-25 RW Catskills Monthly'!O21+'[4]del Lago Monthly FY 24-25'!O21</f>
        <v>0</v>
      </c>
      <c r="P22" s="49"/>
      <c r="Q22" s="56">
        <f>+'[1]24-25 Tioga Monthly'!Q21+'[2]24-25 Rivers Monthly'!Q21+'[3]24-25 RW Catskills Monthly'!Q21+'[4]del Lago Monthly FY 24-25'!Q21</f>
        <v>0</v>
      </c>
      <c r="R22" s="53">
        <f>+'[1]24-25 Tioga Monthly'!R21+'[2]24-25 Rivers Monthly'!R21+'[3]24-25 RW Catskills Monthly'!R21+'[4]del Lago Monthly FY 24-25'!R21</f>
        <v>0</v>
      </c>
      <c r="S22" s="49"/>
      <c r="T22" s="53">
        <f>+'[1]24-25 Tioga Monthly'!T21+'[2]24-25 Rivers Monthly'!T21+'[3]24-25 RW Catskills Monthly'!T21+'[4]del Lago Monthly FY 24-25'!T21</f>
        <v>0</v>
      </c>
      <c r="U22" s="53">
        <f>+'[1]24-25 Tioga Monthly'!U21+'[2]24-25 Rivers Monthly'!U21+'[3]24-25 RW Catskills Monthly'!U21+'[4]del Lago Monthly FY 24-25'!U21</f>
        <v>0</v>
      </c>
      <c r="V22"/>
      <c r="W22" s="53">
        <f>+'[1]24-25 Tioga Monthly'!W21+'[2]24-25 Rivers Monthly'!W21+'[3]24-25 RW Catskills Monthly'!W21+'[4]del Lago Monthly FY 24-25'!W21</f>
        <v>0</v>
      </c>
      <c r="X22" s="30"/>
      <c r="Y22" s="30"/>
      <c r="Z22" s="30"/>
      <c r="AA22" s="30"/>
    </row>
    <row r="23" spans="1:27" x14ac:dyDescent="0.25">
      <c r="A23" s="4">
        <v>45631</v>
      </c>
      <c r="C23" s="46">
        <f>+'[1]24-25 Tioga Monthly'!C22+'[2]24-25 Rivers Monthly'!C22+'[3]24-25 RW Catskills Monthly'!C22+'[4]del Lago Monthly FY 24-25'!C22</f>
        <v>0</v>
      </c>
      <c r="D23" s="46">
        <f>+'[1]24-25 Tioga Monthly'!D22+'[2]24-25 Rivers Monthly'!D22+'[3]24-25 RW Catskills Monthly'!D22+'[4]del Lago Monthly FY 24-25'!D22</f>
        <v>0</v>
      </c>
      <c r="E23" s="46">
        <f>+'[1]24-25 Tioga Monthly'!E22+'[2]24-25 Rivers Monthly'!E22+'[3]24-25 RW Catskills Monthly'!E22+'[4]del Lago Monthly FY 24-25'!E22</f>
        <v>0</v>
      </c>
      <c r="F23" s="46">
        <f>+'[1]24-25 Tioga Monthly'!F22+'[2]24-25 Rivers Monthly'!F22+'[3]24-25 RW Catskills Monthly'!F22+'[4]del Lago Monthly FY 24-25'!F22</f>
        <v>0</v>
      </c>
      <c r="G23" s="46"/>
      <c r="H23" s="47"/>
      <c r="I23" s="46"/>
      <c r="J23" s="48"/>
      <c r="K23" s="48"/>
      <c r="L23" s="56">
        <f>+'[1]24-25 Tioga Monthly'!L22+'[2]24-25 Rivers Monthly'!L22+'[3]24-25 RW Catskills Monthly'!L22+'[4]del Lago Monthly FY 24-25'!L22</f>
        <v>0</v>
      </c>
      <c r="M23" s="53">
        <f>+'[1]24-25 Tioga Monthly'!M22+'[2]24-25 Rivers Monthly'!M22+'[3]24-25 RW Catskills Monthly'!M22+'[4]del Lago Monthly FY 24-25'!M22</f>
        <v>0</v>
      </c>
      <c r="N23" s="53">
        <f>+'[1]24-25 Tioga Monthly'!N22+'[2]24-25 Rivers Monthly'!N22+'[3]24-25 RW Catskills Monthly'!N22+'[4]del Lago Monthly FY 24-25'!N22</f>
        <v>0</v>
      </c>
      <c r="O23" s="53">
        <f>+'[1]24-25 Tioga Monthly'!O22+'[2]24-25 Rivers Monthly'!O22+'[3]24-25 RW Catskills Monthly'!O22+'[4]del Lago Monthly FY 24-25'!O22</f>
        <v>0</v>
      </c>
      <c r="P23" s="49"/>
      <c r="Q23" s="56">
        <f>+'[1]24-25 Tioga Monthly'!Q22+'[2]24-25 Rivers Monthly'!Q22+'[3]24-25 RW Catskills Monthly'!Q22+'[4]del Lago Monthly FY 24-25'!Q22</f>
        <v>0</v>
      </c>
      <c r="R23" s="53">
        <f>+'[1]24-25 Tioga Monthly'!R22+'[2]24-25 Rivers Monthly'!R22+'[3]24-25 RW Catskills Monthly'!R22+'[4]del Lago Monthly FY 24-25'!R22</f>
        <v>0</v>
      </c>
      <c r="S23" s="49"/>
      <c r="T23" s="53">
        <f>+'[1]24-25 Tioga Monthly'!T22+'[2]24-25 Rivers Monthly'!T22+'[3]24-25 RW Catskills Monthly'!T22+'[4]del Lago Monthly FY 24-25'!T22</f>
        <v>0</v>
      </c>
      <c r="U23" s="53">
        <f>+'[1]24-25 Tioga Monthly'!U22+'[2]24-25 Rivers Monthly'!U22+'[3]24-25 RW Catskills Monthly'!U22+'[4]del Lago Monthly FY 24-25'!U22</f>
        <v>0</v>
      </c>
      <c r="V23"/>
      <c r="W23" s="53">
        <f>+'[1]24-25 Tioga Monthly'!W22+'[2]24-25 Rivers Monthly'!W22+'[3]24-25 RW Catskills Monthly'!W22+'[4]del Lago Monthly FY 24-25'!W22</f>
        <v>0</v>
      </c>
      <c r="X23" s="30"/>
      <c r="Y23" s="30"/>
      <c r="Z23" s="30"/>
      <c r="AA23" s="30"/>
    </row>
    <row r="24" spans="1:27" x14ac:dyDescent="0.25">
      <c r="A24" s="4">
        <v>45662</v>
      </c>
      <c r="C24" s="46">
        <f>+'[1]24-25 Tioga Monthly'!C23+'[2]24-25 Rivers Monthly'!C23+'[3]24-25 RW Catskills Monthly'!C23+'[4]del Lago Monthly FY 24-25'!C23</f>
        <v>0</v>
      </c>
      <c r="D24" s="46">
        <f>+'[1]24-25 Tioga Monthly'!D23+'[2]24-25 Rivers Monthly'!D23+'[3]24-25 RW Catskills Monthly'!D23+'[4]del Lago Monthly FY 24-25'!D23</f>
        <v>0</v>
      </c>
      <c r="E24" s="46">
        <f>+'[1]24-25 Tioga Monthly'!E23+'[2]24-25 Rivers Monthly'!E23+'[3]24-25 RW Catskills Monthly'!E23+'[4]del Lago Monthly FY 24-25'!E23</f>
        <v>0</v>
      </c>
      <c r="F24" s="46">
        <f>+'[1]24-25 Tioga Monthly'!F23+'[2]24-25 Rivers Monthly'!F23+'[3]24-25 RW Catskills Monthly'!F23+'[4]del Lago Monthly FY 24-25'!F23</f>
        <v>0</v>
      </c>
      <c r="G24" s="46"/>
      <c r="H24" s="47"/>
      <c r="I24" s="46"/>
      <c r="J24" s="48"/>
      <c r="K24" s="48"/>
      <c r="L24" s="56">
        <f>+'[1]24-25 Tioga Monthly'!L23+'[2]24-25 Rivers Monthly'!L23+'[3]24-25 RW Catskills Monthly'!L23+'[4]del Lago Monthly FY 24-25'!L23</f>
        <v>0</v>
      </c>
      <c r="M24" s="53">
        <f>+'[1]24-25 Tioga Monthly'!M23+'[2]24-25 Rivers Monthly'!M23+'[3]24-25 RW Catskills Monthly'!M23+'[4]del Lago Monthly FY 24-25'!M23</f>
        <v>0</v>
      </c>
      <c r="N24" s="53">
        <f>+'[1]24-25 Tioga Monthly'!N23+'[2]24-25 Rivers Monthly'!N23+'[3]24-25 RW Catskills Monthly'!N23+'[4]del Lago Monthly FY 24-25'!N23</f>
        <v>0</v>
      </c>
      <c r="O24" s="53">
        <f>+'[1]24-25 Tioga Monthly'!O23+'[2]24-25 Rivers Monthly'!O23+'[3]24-25 RW Catskills Monthly'!O23+'[4]del Lago Monthly FY 24-25'!O23</f>
        <v>0</v>
      </c>
      <c r="P24" s="49"/>
      <c r="Q24" s="56">
        <f>+'[1]24-25 Tioga Monthly'!Q23+'[2]24-25 Rivers Monthly'!Q23+'[3]24-25 RW Catskills Monthly'!Q23+'[4]del Lago Monthly FY 24-25'!Q23</f>
        <v>0</v>
      </c>
      <c r="R24" s="53">
        <f>+'[1]24-25 Tioga Monthly'!R23+'[2]24-25 Rivers Monthly'!R23+'[3]24-25 RW Catskills Monthly'!R23+'[4]del Lago Monthly FY 24-25'!R23</f>
        <v>0</v>
      </c>
      <c r="S24" s="49"/>
      <c r="T24" s="53">
        <f>+'[1]24-25 Tioga Monthly'!T23+'[2]24-25 Rivers Monthly'!T23+'[3]24-25 RW Catskills Monthly'!T23+'[4]del Lago Monthly FY 24-25'!T23</f>
        <v>0</v>
      </c>
      <c r="U24" s="53">
        <f>+'[1]24-25 Tioga Monthly'!U23+'[2]24-25 Rivers Monthly'!U23+'[3]24-25 RW Catskills Monthly'!U23+'[4]del Lago Monthly FY 24-25'!U23</f>
        <v>0</v>
      </c>
      <c r="V24"/>
      <c r="W24" s="53">
        <f>+'[1]24-25 Tioga Monthly'!W23+'[2]24-25 Rivers Monthly'!W23+'[3]24-25 RW Catskills Monthly'!W23+'[4]del Lago Monthly FY 24-25'!W23</f>
        <v>0</v>
      </c>
      <c r="X24" s="30"/>
      <c r="Y24" s="30"/>
      <c r="Z24" s="30"/>
      <c r="AA24" s="30"/>
    </row>
    <row r="25" spans="1:27" x14ac:dyDescent="0.25">
      <c r="A25" s="4">
        <v>45693</v>
      </c>
      <c r="C25" s="46">
        <f>+'[1]24-25 Tioga Monthly'!C24+'[2]24-25 Rivers Monthly'!C24+'[3]24-25 RW Catskills Monthly'!C24+'[4]del Lago Monthly FY 24-25'!C24</f>
        <v>0</v>
      </c>
      <c r="D25" s="46">
        <f>+'[1]24-25 Tioga Monthly'!D24+'[2]24-25 Rivers Monthly'!D24+'[3]24-25 RW Catskills Monthly'!D24+'[4]del Lago Monthly FY 24-25'!D24</f>
        <v>0</v>
      </c>
      <c r="E25" s="46">
        <f>+'[1]24-25 Tioga Monthly'!E24+'[2]24-25 Rivers Monthly'!E24+'[3]24-25 RW Catskills Monthly'!E24+'[4]del Lago Monthly FY 24-25'!E24</f>
        <v>0</v>
      </c>
      <c r="F25" s="46">
        <f>+'[1]24-25 Tioga Monthly'!F24+'[2]24-25 Rivers Monthly'!F24+'[3]24-25 RW Catskills Monthly'!F24+'[4]del Lago Monthly FY 24-25'!F24</f>
        <v>0</v>
      </c>
      <c r="G25" s="46"/>
      <c r="H25" s="47"/>
      <c r="I25" s="46"/>
      <c r="J25" s="48"/>
      <c r="K25" s="48"/>
      <c r="L25" s="56">
        <f>+'[1]24-25 Tioga Monthly'!L24+'[2]24-25 Rivers Monthly'!L24+'[3]24-25 RW Catskills Monthly'!L24+'[4]del Lago Monthly FY 24-25'!L24</f>
        <v>0</v>
      </c>
      <c r="M25" s="53">
        <f>+'[1]24-25 Tioga Monthly'!M24+'[2]24-25 Rivers Monthly'!M24+'[3]24-25 RW Catskills Monthly'!M24+'[4]del Lago Monthly FY 24-25'!M24</f>
        <v>0</v>
      </c>
      <c r="N25" s="53">
        <f>+'[1]24-25 Tioga Monthly'!N24+'[2]24-25 Rivers Monthly'!N24+'[3]24-25 RW Catskills Monthly'!N24+'[4]del Lago Monthly FY 24-25'!N24</f>
        <v>0</v>
      </c>
      <c r="O25" s="53">
        <f>+'[1]24-25 Tioga Monthly'!O24+'[2]24-25 Rivers Monthly'!O24+'[3]24-25 RW Catskills Monthly'!O24+'[4]del Lago Monthly FY 24-25'!O24</f>
        <v>0</v>
      </c>
      <c r="P25" s="49"/>
      <c r="Q25" s="56">
        <f>+'[1]24-25 Tioga Monthly'!Q24+'[2]24-25 Rivers Monthly'!Q24+'[3]24-25 RW Catskills Monthly'!Q24+'[4]del Lago Monthly FY 24-25'!Q24</f>
        <v>0</v>
      </c>
      <c r="R25" s="53">
        <f>+'[1]24-25 Tioga Monthly'!R24+'[2]24-25 Rivers Monthly'!R24+'[3]24-25 RW Catskills Monthly'!R24+'[4]del Lago Monthly FY 24-25'!R24</f>
        <v>0</v>
      </c>
      <c r="S25" s="49"/>
      <c r="T25" s="53">
        <f>+'[1]24-25 Tioga Monthly'!T24+'[2]24-25 Rivers Monthly'!T24+'[3]24-25 RW Catskills Monthly'!T24+'[4]del Lago Monthly FY 24-25'!T24</f>
        <v>0</v>
      </c>
      <c r="U25" s="53">
        <f>+'[1]24-25 Tioga Monthly'!U24+'[2]24-25 Rivers Monthly'!U24+'[3]24-25 RW Catskills Monthly'!U24+'[4]del Lago Monthly FY 24-25'!U24</f>
        <v>0</v>
      </c>
      <c r="V25"/>
      <c r="W25" s="53">
        <f>+'[1]24-25 Tioga Monthly'!W24+'[2]24-25 Rivers Monthly'!W24+'[3]24-25 RW Catskills Monthly'!W24+'[4]del Lago Monthly FY 24-25'!W24</f>
        <v>0</v>
      </c>
      <c r="X25" s="30"/>
      <c r="Y25" s="30"/>
      <c r="Z25" s="30"/>
      <c r="AA25" s="30"/>
    </row>
    <row r="26" spans="1:27" x14ac:dyDescent="0.25">
      <c r="A26" s="4">
        <v>45724</v>
      </c>
      <c r="C26" s="46">
        <f>+'[1]24-25 Tioga Monthly'!C25+'[2]24-25 Rivers Monthly'!C25+'[3]24-25 RW Catskills Monthly'!C25+'[4]del Lago Monthly FY 24-25'!C25</f>
        <v>0</v>
      </c>
      <c r="D26" s="46">
        <f>+'[1]24-25 Tioga Monthly'!D25+'[2]24-25 Rivers Monthly'!D25+'[3]24-25 RW Catskills Monthly'!D25+'[4]del Lago Monthly FY 24-25'!D25</f>
        <v>0</v>
      </c>
      <c r="E26" s="46">
        <f>+'[1]24-25 Tioga Monthly'!E25+'[2]24-25 Rivers Monthly'!E25+'[3]24-25 RW Catskills Monthly'!E25+'[4]del Lago Monthly FY 24-25'!E25</f>
        <v>0</v>
      </c>
      <c r="F26" s="46">
        <f>+'[1]24-25 Tioga Monthly'!F25+'[2]24-25 Rivers Monthly'!F25+'[3]24-25 RW Catskills Monthly'!F25+'[4]del Lago Monthly FY 24-25'!F25</f>
        <v>0</v>
      </c>
      <c r="G26" s="46"/>
      <c r="H26" s="47"/>
      <c r="I26" s="46"/>
      <c r="J26" s="48"/>
      <c r="K26" s="48"/>
      <c r="L26" s="56">
        <f>+'[1]24-25 Tioga Monthly'!L25+'[2]24-25 Rivers Monthly'!L25+'[3]24-25 RW Catskills Monthly'!L25+'[4]del Lago Monthly FY 24-25'!L25</f>
        <v>0</v>
      </c>
      <c r="M26" s="53">
        <f>+'[1]24-25 Tioga Monthly'!M25+'[2]24-25 Rivers Monthly'!M25+'[3]24-25 RW Catskills Monthly'!M25+'[4]del Lago Monthly FY 24-25'!M25</f>
        <v>0</v>
      </c>
      <c r="N26" s="53">
        <f>+'[1]24-25 Tioga Monthly'!N25+'[2]24-25 Rivers Monthly'!N25+'[3]24-25 RW Catskills Monthly'!N25+'[4]del Lago Monthly FY 24-25'!N25</f>
        <v>0</v>
      </c>
      <c r="O26" s="53">
        <f>+'[1]24-25 Tioga Monthly'!O25+'[2]24-25 Rivers Monthly'!O25+'[3]24-25 RW Catskills Monthly'!O25+'[4]del Lago Monthly FY 24-25'!O25</f>
        <v>0</v>
      </c>
      <c r="P26" s="49"/>
      <c r="Q26" s="56">
        <f>+'[1]24-25 Tioga Monthly'!Q25+'[2]24-25 Rivers Monthly'!Q25+'[3]24-25 RW Catskills Monthly'!Q25+'[4]del Lago Monthly FY 24-25'!Q25</f>
        <v>0</v>
      </c>
      <c r="R26" s="53">
        <f>+'[1]24-25 Tioga Monthly'!R25+'[2]24-25 Rivers Monthly'!R25+'[3]24-25 RW Catskills Monthly'!R25+'[4]del Lago Monthly FY 24-25'!R25</f>
        <v>0</v>
      </c>
      <c r="S26" s="49"/>
      <c r="T26" s="53">
        <f>+'[1]24-25 Tioga Monthly'!T25+'[2]24-25 Rivers Monthly'!T25+'[3]24-25 RW Catskills Monthly'!T25+'[4]del Lago Monthly FY 24-25'!T25</f>
        <v>0</v>
      </c>
      <c r="U26" s="53">
        <f>+'[1]24-25 Tioga Monthly'!U25+'[2]24-25 Rivers Monthly'!U25+'[3]24-25 RW Catskills Monthly'!U25+'[4]del Lago Monthly FY 24-25'!U25</f>
        <v>0</v>
      </c>
      <c r="V26"/>
      <c r="W26" s="53">
        <f>+'[1]24-25 Tioga Monthly'!W25+'[2]24-25 Rivers Monthly'!W25+'[3]24-25 RW Catskills Monthly'!W25+'[4]del Lago Monthly FY 24-25'!W25</f>
        <v>0</v>
      </c>
      <c r="X26" s="30"/>
      <c r="Y26" s="30"/>
      <c r="Z26" s="30"/>
      <c r="AA26" s="30"/>
    </row>
    <row r="27" spans="1:27" ht="15.75" thickBot="1" x14ac:dyDescent="0.3">
      <c r="A27" s="4" t="s">
        <v>22</v>
      </c>
      <c r="C27" s="50">
        <f>SUM(C15:C26)</f>
        <v>2650875061.0100002</v>
      </c>
      <c r="D27" s="50">
        <f t="shared" ref="D27:E27" si="0">SUM(D15:D26)</f>
        <v>36810656.079999998</v>
      </c>
      <c r="E27" s="50">
        <f t="shared" si="0"/>
        <v>2408698207.8599997</v>
      </c>
      <c r="F27" s="50">
        <f>SUM(F15:F26)</f>
        <v>205366197.06999999</v>
      </c>
      <c r="G27" s="50"/>
      <c r="H27" s="51">
        <f>+'[2]24-25 Rivers Monthly'!$H$26+'[1]24-25 Tioga Monthly'!$H$26+'[4]del Lago Monthly FY 24-25'!$H$26+'[3]24-25 RW Catskills Monthly'!$H$26</f>
        <v>5204.18</v>
      </c>
      <c r="I27" s="52">
        <f>+F27/H27/153</f>
        <v>257.92011920181704</v>
      </c>
      <c r="J27" s="48"/>
      <c r="K27" s="46"/>
      <c r="L27" s="51">
        <f>+'[3]24-25 RW Catskills Monthly'!$L$26+'[4]del Lago Monthly FY 24-25'!$L$26+'[1]24-25 Tioga Monthly'!$L$26+'[2]24-25 Rivers Monthly'!$L$26</f>
        <v>290</v>
      </c>
      <c r="M27" s="50">
        <f>SUM(M15:M26)</f>
        <v>391274128.85000002</v>
      </c>
      <c r="N27" s="50">
        <f t="shared" ref="N27:O27" si="1">SUM(N15:N26)</f>
        <v>5921910</v>
      </c>
      <c r="O27" s="50">
        <f t="shared" si="1"/>
        <v>78345326.120000005</v>
      </c>
      <c r="P27" s="46"/>
      <c r="Q27" s="51">
        <f>+'[2]24-25 Rivers Monthly'!$Q$26+'[1]24-25 Tioga Monthly'!$Q$26+'[4]del Lago Monthly FY 24-25'!$Q14+'[3]24-25 RW Catskills Monthly'!$Q14</f>
        <v>55</v>
      </c>
      <c r="R27" s="50">
        <f>SUM(R15:R26)</f>
        <v>4674405.5</v>
      </c>
      <c r="S27" s="46"/>
      <c r="T27" s="50">
        <f>SUM(T15:T26)</f>
        <v>24430567.609999999</v>
      </c>
      <c r="U27" s="50">
        <f>SUM(U15:U26)</f>
        <v>2381767.81</v>
      </c>
      <c r="V27" s="46"/>
      <c r="W27" s="50">
        <f>SUM(W15:W26)</f>
        <v>290767696.5</v>
      </c>
      <c r="X27" s="29">
        <f>SUM(X15:X26)</f>
        <v>220617687.43599999</v>
      </c>
      <c r="Y27" s="29">
        <f>SUM(Y15:Y26)</f>
        <v>70150009.063999996</v>
      </c>
      <c r="Z27" s="29">
        <f>SUM(Z15:Z26)</f>
        <v>334643.11</v>
      </c>
      <c r="AA27" s="45">
        <f t="shared" ref="AA27" si="2">SUM(AA15:AA26)</f>
        <v>76466.100000000006</v>
      </c>
    </row>
    <row r="28" spans="1:27" ht="10.5" customHeight="1" thickTop="1" x14ac:dyDescent="0.25">
      <c r="C28" s="30"/>
      <c r="D28" s="30"/>
      <c r="E28" s="30"/>
      <c r="F28" s="30"/>
      <c r="G28" s="30"/>
      <c r="H28" s="30"/>
      <c r="J28" s="26"/>
      <c r="L28" s="31"/>
      <c r="M28" s="30"/>
      <c r="N28" s="30"/>
      <c r="O28" s="30"/>
      <c r="P28" s="30"/>
      <c r="Q28" s="31"/>
      <c r="R28" s="30"/>
      <c r="X28" s="30"/>
      <c r="Y28" s="33"/>
      <c r="Z28" s="33"/>
      <c r="AA28" s="33"/>
    </row>
    <row r="29" spans="1:27" s="35" customFormat="1" x14ac:dyDescent="0.25">
      <c r="A29" s="32"/>
      <c r="B29" s="32"/>
      <c r="C29" s="33"/>
      <c r="D29" s="34">
        <f>D27/C27</f>
        <v>1.388622822004101E-2</v>
      </c>
      <c r="E29" s="34">
        <f>E27/C27</f>
        <v>0.9086426755028848</v>
      </c>
      <c r="F29" s="34">
        <f>F27/C27</f>
        <v>7.747109627707395E-2</v>
      </c>
      <c r="G29" s="34"/>
      <c r="H29" s="33"/>
      <c r="L29" s="33"/>
      <c r="M29" s="33"/>
      <c r="N29" s="33"/>
      <c r="O29" s="33">
        <f>O27/$M$27</f>
        <v>0.20023129653439134</v>
      </c>
      <c r="P29" s="33"/>
      <c r="Q29" s="33"/>
      <c r="R29" s="33"/>
      <c r="X29" s="33">
        <f>X27/$W$27</f>
        <v>0.75874208205243321</v>
      </c>
      <c r="Y29" s="33">
        <f>Y27/$W$27</f>
        <v>0.24125791794756676</v>
      </c>
      <c r="Z29" s="33"/>
      <c r="AA29" s="33"/>
    </row>
    <row r="30" spans="1:27" s="35" customFormat="1" x14ac:dyDescent="0.25">
      <c r="A30" s="32"/>
      <c r="B30" s="32"/>
      <c r="C30" s="33"/>
      <c r="D30" s="33"/>
      <c r="E30" s="33"/>
      <c r="F30" s="33"/>
      <c r="G30" s="33"/>
      <c r="H30" s="33"/>
      <c r="L30" s="33"/>
      <c r="M30" s="33"/>
      <c r="N30" s="33"/>
      <c r="O30" s="33"/>
      <c r="P30" s="33"/>
      <c r="Q30" s="33"/>
      <c r="R30" s="33"/>
    </row>
    <row r="31" spans="1:27" s="35" customFormat="1" x14ac:dyDescent="0.25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s="35" customFormat="1" x14ac:dyDescent="0.25">
      <c r="A32" s="32"/>
      <c r="B32" s="32"/>
      <c r="C32" s="33"/>
      <c r="D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27" s="35" customFormat="1" x14ac:dyDescent="0.25">
      <c r="A33" s="38" t="s">
        <v>31</v>
      </c>
      <c r="B33" s="32"/>
      <c r="C33" s="33"/>
      <c r="D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7" s="35" customFormat="1" x14ac:dyDescent="0.25">
      <c r="A34" s="38"/>
      <c r="B34" s="32"/>
      <c r="C34" s="33"/>
      <c r="D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27" s="35" customFormat="1" ht="26.25" customHeight="1" x14ac:dyDescent="0.25">
      <c r="A35" s="59" t="s">
        <v>52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</row>
    <row r="36" spans="1:27" s="35" customFormat="1" x14ac:dyDescent="0.25">
      <c r="A36" s="38"/>
      <c r="B36" s="32"/>
      <c r="C36" s="33"/>
      <c r="D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27" s="35" customFormat="1" x14ac:dyDescent="0.25">
      <c r="A37" s="39" t="s">
        <v>47</v>
      </c>
      <c r="B37" s="32"/>
      <c r="C37" s="33"/>
      <c r="D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27" s="35" customFormat="1" x14ac:dyDescent="0.25">
      <c r="A38" s="38"/>
      <c r="B38" s="32"/>
      <c r="C38" s="33"/>
      <c r="D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27" x14ac:dyDescent="0.25">
      <c r="A39" s="60" t="s">
        <v>44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</row>
    <row r="41" spans="1:27" x14ac:dyDescent="0.25">
      <c r="A41" s="39" t="s">
        <v>45</v>
      </c>
    </row>
    <row r="42" spans="1:27" x14ac:dyDescent="0.25">
      <c r="A42" s="39"/>
    </row>
    <row r="43" spans="1:27" x14ac:dyDescent="0.25">
      <c r="A43" s="39" t="s">
        <v>46</v>
      </c>
    </row>
    <row r="44" spans="1:27" x14ac:dyDescent="0.25">
      <c r="A44" s="39"/>
      <c r="B44" s="40"/>
      <c r="C44" s="41"/>
      <c r="D44" s="41"/>
      <c r="E44" s="41"/>
      <c r="F44" s="41"/>
      <c r="G44" s="41"/>
      <c r="H44" s="41"/>
      <c r="I44" s="42"/>
      <c r="J44" s="41"/>
      <c r="K44" s="41"/>
      <c r="L44" s="41"/>
      <c r="M44" s="41"/>
      <c r="N44" s="41"/>
      <c r="O44" s="41"/>
    </row>
    <row r="45" spans="1:27" x14ac:dyDescent="0.25">
      <c r="A45" s="44" t="s">
        <v>48</v>
      </c>
    </row>
  </sheetData>
  <mergeCells count="15">
    <mergeCell ref="A6:AA6"/>
    <mergeCell ref="A1:AA1"/>
    <mergeCell ref="A2:AA2"/>
    <mergeCell ref="A3:AA3"/>
    <mergeCell ref="A4:AA4"/>
    <mergeCell ref="A5:AA5"/>
    <mergeCell ref="A31:AA31"/>
    <mergeCell ref="A35:AA35"/>
    <mergeCell ref="A39:AA39"/>
    <mergeCell ref="A9:AA9"/>
    <mergeCell ref="C11:I11"/>
    <mergeCell ref="L11:O11"/>
    <mergeCell ref="Q11:R11"/>
    <mergeCell ref="T11:U11"/>
    <mergeCell ref="W11:AA11"/>
  </mergeCells>
  <conditionalFormatting sqref="C15:W26">
    <cfRule type="cellIs" dxfId="7" priority="5" operator="equal">
      <formula>0</formula>
    </cfRule>
  </conditionalFormatting>
  <hyperlinks>
    <hyperlink ref="A5" r:id="rId1" xr:uid="{83FE0DAB-D7D8-4DAB-BB42-AF89D1DCF23F}"/>
  </hyperlinks>
  <printOptions horizontalCentered="1" verticalCentered="1"/>
  <pageMargins left="0.25" right="0.25" top="0.75" bottom="0.75" header="0.3" footer="0.3"/>
  <pageSetup scale="52" fitToHeight="0" orientation="landscape" r:id="rId2"/>
  <ignoredErrors>
    <ignoredError sqref="I16:I17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24AD-8CEE-4195-AA46-255EAC29C8BB}">
  <sheetPr>
    <pageSetUpPr fitToPage="1"/>
  </sheetPr>
  <dimension ref="A1:AA45"/>
  <sheetViews>
    <sheetView zoomScaleNormal="100" workbookViewId="0">
      <selection activeCell="X15" sqref="X15"/>
    </sheetView>
  </sheetViews>
  <sheetFormatPr defaultRowHeight="15" x14ac:dyDescent="0.25"/>
  <cols>
    <col min="1" max="1" width="9.28515625" style="4" customWidth="1"/>
    <col min="2" max="2" width="1.7109375" style="4" customWidth="1"/>
    <col min="3" max="3" width="14.5703125" style="28" customWidth="1"/>
    <col min="4" max="4" width="12.85546875" style="28" customWidth="1"/>
    <col min="5" max="5" width="14.5703125" style="28" customWidth="1"/>
    <col min="6" max="6" width="15.140625" style="28" customWidth="1"/>
    <col min="7" max="7" width="1.140625" style="28" customWidth="1"/>
    <col min="8" max="8" width="8.5703125" style="28" customWidth="1"/>
    <col min="9" max="9" width="11.140625" style="27" bestFit="1" customWidth="1"/>
    <col min="10" max="10" width="2.28515625" style="28" customWidth="1"/>
    <col min="11" max="11" width="1.140625" style="28" customWidth="1"/>
    <col min="12" max="12" width="7.28515625" style="28" customWidth="1"/>
    <col min="13" max="13" width="12.7109375" style="28" customWidth="1"/>
    <col min="14" max="14" width="11.5703125" style="28" customWidth="1"/>
    <col min="15" max="15" width="13" style="28" customWidth="1"/>
    <col min="16" max="16" width="2" style="28" customWidth="1"/>
    <col min="17" max="17" width="7.5703125" style="28" customWidth="1"/>
    <col min="18" max="18" width="12.140625" style="28" customWidth="1"/>
    <col min="19" max="19" width="2" style="1" customWidth="1"/>
    <col min="20" max="20" width="14.28515625" style="1" customWidth="1"/>
    <col min="21" max="21" width="12.140625" style="1" customWidth="1"/>
    <col min="22" max="22" width="2" style="1" customWidth="1"/>
    <col min="23" max="23" width="14.28515625" style="1" customWidth="1"/>
    <col min="24" max="24" width="12.85546875" style="1" bestFit="1" customWidth="1"/>
    <col min="25" max="25" width="14" style="1" bestFit="1" customWidth="1"/>
    <col min="26" max="26" width="10" style="1" bestFit="1" customWidth="1"/>
    <col min="27" max="27" width="15.140625" style="1" bestFit="1" customWidth="1"/>
    <col min="28" max="257" width="9.140625" style="1"/>
    <col min="258" max="258" width="9.28515625" style="1" customWidth="1"/>
    <col min="259" max="259" width="1.7109375" style="1" customWidth="1"/>
    <col min="260" max="263" width="12" style="1" customWidth="1"/>
    <col min="264" max="264" width="11.85546875" style="1" customWidth="1"/>
    <col min="265" max="265" width="10.7109375" style="1" customWidth="1"/>
    <col min="266" max="266" width="10.5703125" style="1" customWidth="1"/>
    <col min="267" max="267" width="1.140625" style="1" customWidth="1"/>
    <col min="268" max="268" width="11.28515625" style="1" customWidth="1"/>
    <col min="269" max="269" width="12.7109375" style="1" customWidth="1"/>
    <col min="270" max="270" width="11.5703125" style="1" customWidth="1"/>
    <col min="271" max="271" width="12.42578125" style="1" customWidth="1"/>
    <col min="272" max="272" width="1.5703125" style="1" customWidth="1"/>
    <col min="273" max="273" width="11.42578125" style="1" customWidth="1"/>
    <col min="274" max="274" width="12.140625" style="1" customWidth="1"/>
    <col min="275" max="275" width="1.7109375" style="1" customWidth="1"/>
    <col min="276" max="276" width="13.5703125" style="1" customWidth="1"/>
    <col min="277" max="513" width="9.140625" style="1"/>
    <col min="514" max="514" width="9.28515625" style="1" customWidth="1"/>
    <col min="515" max="515" width="1.7109375" style="1" customWidth="1"/>
    <col min="516" max="519" width="12" style="1" customWidth="1"/>
    <col min="520" max="520" width="11.85546875" style="1" customWidth="1"/>
    <col min="521" max="521" width="10.7109375" style="1" customWidth="1"/>
    <col min="522" max="522" width="10.5703125" style="1" customWidth="1"/>
    <col min="523" max="523" width="1.140625" style="1" customWidth="1"/>
    <col min="524" max="524" width="11.28515625" style="1" customWidth="1"/>
    <col min="525" max="525" width="12.7109375" style="1" customWidth="1"/>
    <col min="526" max="526" width="11.5703125" style="1" customWidth="1"/>
    <col min="527" max="527" width="12.42578125" style="1" customWidth="1"/>
    <col min="528" max="528" width="1.5703125" style="1" customWidth="1"/>
    <col min="529" max="529" width="11.42578125" style="1" customWidth="1"/>
    <col min="530" max="530" width="12.140625" style="1" customWidth="1"/>
    <col min="531" max="531" width="1.7109375" style="1" customWidth="1"/>
    <col min="532" max="532" width="13.5703125" style="1" customWidth="1"/>
    <col min="533" max="769" width="9.140625" style="1"/>
    <col min="770" max="770" width="9.28515625" style="1" customWidth="1"/>
    <col min="771" max="771" width="1.7109375" style="1" customWidth="1"/>
    <col min="772" max="775" width="12" style="1" customWidth="1"/>
    <col min="776" max="776" width="11.85546875" style="1" customWidth="1"/>
    <col min="777" max="777" width="10.7109375" style="1" customWidth="1"/>
    <col min="778" max="778" width="10.5703125" style="1" customWidth="1"/>
    <col min="779" max="779" width="1.140625" style="1" customWidth="1"/>
    <col min="780" max="780" width="11.28515625" style="1" customWidth="1"/>
    <col min="781" max="781" width="12.7109375" style="1" customWidth="1"/>
    <col min="782" max="782" width="11.5703125" style="1" customWidth="1"/>
    <col min="783" max="783" width="12.42578125" style="1" customWidth="1"/>
    <col min="784" max="784" width="1.5703125" style="1" customWidth="1"/>
    <col min="785" max="785" width="11.42578125" style="1" customWidth="1"/>
    <col min="786" max="786" width="12.140625" style="1" customWidth="1"/>
    <col min="787" max="787" width="1.7109375" style="1" customWidth="1"/>
    <col min="788" max="788" width="13.5703125" style="1" customWidth="1"/>
    <col min="789" max="1025" width="9.140625" style="1"/>
    <col min="1026" max="1026" width="9.28515625" style="1" customWidth="1"/>
    <col min="1027" max="1027" width="1.7109375" style="1" customWidth="1"/>
    <col min="1028" max="1031" width="12" style="1" customWidth="1"/>
    <col min="1032" max="1032" width="11.85546875" style="1" customWidth="1"/>
    <col min="1033" max="1033" width="10.7109375" style="1" customWidth="1"/>
    <col min="1034" max="1034" width="10.5703125" style="1" customWidth="1"/>
    <col min="1035" max="1035" width="1.140625" style="1" customWidth="1"/>
    <col min="1036" max="1036" width="11.28515625" style="1" customWidth="1"/>
    <col min="1037" max="1037" width="12.7109375" style="1" customWidth="1"/>
    <col min="1038" max="1038" width="11.5703125" style="1" customWidth="1"/>
    <col min="1039" max="1039" width="12.42578125" style="1" customWidth="1"/>
    <col min="1040" max="1040" width="1.5703125" style="1" customWidth="1"/>
    <col min="1041" max="1041" width="11.42578125" style="1" customWidth="1"/>
    <col min="1042" max="1042" width="12.140625" style="1" customWidth="1"/>
    <col min="1043" max="1043" width="1.7109375" style="1" customWidth="1"/>
    <col min="1044" max="1044" width="13.5703125" style="1" customWidth="1"/>
    <col min="1045" max="1281" width="9.140625" style="1"/>
    <col min="1282" max="1282" width="9.28515625" style="1" customWidth="1"/>
    <col min="1283" max="1283" width="1.7109375" style="1" customWidth="1"/>
    <col min="1284" max="1287" width="12" style="1" customWidth="1"/>
    <col min="1288" max="1288" width="11.85546875" style="1" customWidth="1"/>
    <col min="1289" max="1289" width="10.7109375" style="1" customWidth="1"/>
    <col min="1290" max="1290" width="10.5703125" style="1" customWidth="1"/>
    <col min="1291" max="1291" width="1.140625" style="1" customWidth="1"/>
    <col min="1292" max="1292" width="11.28515625" style="1" customWidth="1"/>
    <col min="1293" max="1293" width="12.7109375" style="1" customWidth="1"/>
    <col min="1294" max="1294" width="11.5703125" style="1" customWidth="1"/>
    <col min="1295" max="1295" width="12.42578125" style="1" customWidth="1"/>
    <col min="1296" max="1296" width="1.5703125" style="1" customWidth="1"/>
    <col min="1297" max="1297" width="11.42578125" style="1" customWidth="1"/>
    <col min="1298" max="1298" width="12.140625" style="1" customWidth="1"/>
    <col min="1299" max="1299" width="1.7109375" style="1" customWidth="1"/>
    <col min="1300" max="1300" width="13.5703125" style="1" customWidth="1"/>
    <col min="1301" max="1537" width="9.140625" style="1"/>
    <col min="1538" max="1538" width="9.28515625" style="1" customWidth="1"/>
    <col min="1539" max="1539" width="1.7109375" style="1" customWidth="1"/>
    <col min="1540" max="1543" width="12" style="1" customWidth="1"/>
    <col min="1544" max="1544" width="11.85546875" style="1" customWidth="1"/>
    <col min="1545" max="1545" width="10.7109375" style="1" customWidth="1"/>
    <col min="1546" max="1546" width="10.5703125" style="1" customWidth="1"/>
    <col min="1547" max="1547" width="1.140625" style="1" customWidth="1"/>
    <col min="1548" max="1548" width="11.28515625" style="1" customWidth="1"/>
    <col min="1549" max="1549" width="12.7109375" style="1" customWidth="1"/>
    <col min="1550" max="1550" width="11.5703125" style="1" customWidth="1"/>
    <col min="1551" max="1551" width="12.42578125" style="1" customWidth="1"/>
    <col min="1552" max="1552" width="1.5703125" style="1" customWidth="1"/>
    <col min="1553" max="1553" width="11.42578125" style="1" customWidth="1"/>
    <col min="1554" max="1554" width="12.140625" style="1" customWidth="1"/>
    <col min="1555" max="1555" width="1.7109375" style="1" customWidth="1"/>
    <col min="1556" max="1556" width="13.5703125" style="1" customWidth="1"/>
    <col min="1557" max="1793" width="9.140625" style="1"/>
    <col min="1794" max="1794" width="9.28515625" style="1" customWidth="1"/>
    <col min="1795" max="1795" width="1.7109375" style="1" customWidth="1"/>
    <col min="1796" max="1799" width="12" style="1" customWidth="1"/>
    <col min="1800" max="1800" width="11.85546875" style="1" customWidth="1"/>
    <col min="1801" max="1801" width="10.7109375" style="1" customWidth="1"/>
    <col min="1802" max="1802" width="10.5703125" style="1" customWidth="1"/>
    <col min="1803" max="1803" width="1.140625" style="1" customWidth="1"/>
    <col min="1804" max="1804" width="11.28515625" style="1" customWidth="1"/>
    <col min="1805" max="1805" width="12.7109375" style="1" customWidth="1"/>
    <col min="1806" max="1806" width="11.5703125" style="1" customWidth="1"/>
    <col min="1807" max="1807" width="12.42578125" style="1" customWidth="1"/>
    <col min="1808" max="1808" width="1.5703125" style="1" customWidth="1"/>
    <col min="1809" max="1809" width="11.42578125" style="1" customWidth="1"/>
    <col min="1810" max="1810" width="12.140625" style="1" customWidth="1"/>
    <col min="1811" max="1811" width="1.7109375" style="1" customWidth="1"/>
    <col min="1812" max="1812" width="13.5703125" style="1" customWidth="1"/>
    <col min="1813" max="2049" width="9.140625" style="1"/>
    <col min="2050" max="2050" width="9.28515625" style="1" customWidth="1"/>
    <col min="2051" max="2051" width="1.7109375" style="1" customWidth="1"/>
    <col min="2052" max="2055" width="12" style="1" customWidth="1"/>
    <col min="2056" max="2056" width="11.85546875" style="1" customWidth="1"/>
    <col min="2057" max="2057" width="10.7109375" style="1" customWidth="1"/>
    <col min="2058" max="2058" width="10.5703125" style="1" customWidth="1"/>
    <col min="2059" max="2059" width="1.140625" style="1" customWidth="1"/>
    <col min="2060" max="2060" width="11.28515625" style="1" customWidth="1"/>
    <col min="2061" max="2061" width="12.7109375" style="1" customWidth="1"/>
    <col min="2062" max="2062" width="11.5703125" style="1" customWidth="1"/>
    <col min="2063" max="2063" width="12.42578125" style="1" customWidth="1"/>
    <col min="2064" max="2064" width="1.5703125" style="1" customWidth="1"/>
    <col min="2065" max="2065" width="11.42578125" style="1" customWidth="1"/>
    <col min="2066" max="2066" width="12.140625" style="1" customWidth="1"/>
    <col min="2067" max="2067" width="1.7109375" style="1" customWidth="1"/>
    <col min="2068" max="2068" width="13.5703125" style="1" customWidth="1"/>
    <col min="2069" max="2305" width="9.140625" style="1"/>
    <col min="2306" max="2306" width="9.28515625" style="1" customWidth="1"/>
    <col min="2307" max="2307" width="1.7109375" style="1" customWidth="1"/>
    <col min="2308" max="2311" width="12" style="1" customWidth="1"/>
    <col min="2312" max="2312" width="11.85546875" style="1" customWidth="1"/>
    <col min="2313" max="2313" width="10.7109375" style="1" customWidth="1"/>
    <col min="2314" max="2314" width="10.5703125" style="1" customWidth="1"/>
    <col min="2315" max="2315" width="1.140625" style="1" customWidth="1"/>
    <col min="2316" max="2316" width="11.28515625" style="1" customWidth="1"/>
    <col min="2317" max="2317" width="12.7109375" style="1" customWidth="1"/>
    <col min="2318" max="2318" width="11.5703125" style="1" customWidth="1"/>
    <col min="2319" max="2319" width="12.42578125" style="1" customWidth="1"/>
    <col min="2320" max="2320" width="1.5703125" style="1" customWidth="1"/>
    <col min="2321" max="2321" width="11.42578125" style="1" customWidth="1"/>
    <col min="2322" max="2322" width="12.140625" style="1" customWidth="1"/>
    <col min="2323" max="2323" width="1.7109375" style="1" customWidth="1"/>
    <col min="2324" max="2324" width="13.5703125" style="1" customWidth="1"/>
    <col min="2325" max="2561" width="9.140625" style="1"/>
    <col min="2562" max="2562" width="9.28515625" style="1" customWidth="1"/>
    <col min="2563" max="2563" width="1.7109375" style="1" customWidth="1"/>
    <col min="2564" max="2567" width="12" style="1" customWidth="1"/>
    <col min="2568" max="2568" width="11.85546875" style="1" customWidth="1"/>
    <col min="2569" max="2569" width="10.7109375" style="1" customWidth="1"/>
    <col min="2570" max="2570" width="10.5703125" style="1" customWidth="1"/>
    <col min="2571" max="2571" width="1.140625" style="1" customWidth="1"/>
    <col min="2572" max="2572" width="11.28515625" style="1" customWidth="1"/>
    <col min="2573" max="2573" width="12.7109375" style="1" customWidth="1"/>
    <col min="2574" max="2574" width="11.5703125" style="1" customWidth="1"/>
    <col min="2575" max="2575" width="12.42578125" style="1" customWidth="1"/>
    <col min="2576" max="2576" width="1.5703125" style="1" customWidth="1"/>
    <col min="2577" max="2577" width="11.42578125" style="1" customWidth="1"/>
    <col min="2578" max="2578" width="12.140625" style="1" customWidth="1"/>
    <col min="2579" max="2579" width="1.7109375" style="1" customWidth="1"/>
    <col min="2580" max="2580" width="13.5703125" style="1" customWidth="1"/>
    <col min="2581" max="2817" width="9.140625" style="1"/>
    <col min="2818" max="2818" width="9.28515625" style="1" customWidth="1"/>
    <col min="2819" max="2819" width="1.7109375" style="1" customWidth="1"/>
    <col min="2820" max="2823" width="12" style="1" customWidth="1"/>
    <col min="2824" max="2824" width="11.85546875" style="1" customWidth="1"/>
    <col min="2825" max="2825" width="10.7109375" style="1" customWidth="1"/>
    <col min="2826" max="2826" width="10.5703125" style="1" customWidth="1"/>
    <col min="2827" max="2827" width="1.140625" style="1" customWidth="1"/>
    <col min="2828" max="2828" width="11.28515625" style="1" customWidth="1"/>
    <col min="2829" max="2829" width="12.7109375" style="1" customWidth="1"/>
    <col min="2830" max="2830" width="11.5703125" style="1" customWidth="1"/>
    <col min="2831" max="2831" width="12.42578125" style="1" customWidth="1"/>
    <col min="2832" max="2832" width="1.5703125" style="1" customWidth="1"/>
    <col min="2833" max="2833" width="11.42578125" style="1" customWidth="1"/>
    <col min="2834" max="2834" width="12.140625" style="1" customWidth="1"/>
    <col min="2835" max="2835" width="1.7109375" style="1" customWidth="1"/>
    <col min="2836" max="2836" width="13.5703125" style="1" customWidth="1"/>
    <col min="2837" max="3073" width="9.140625" style="1"/>
    <col min="3074" max="3074" width="9.28515625" style="1" customWidth="1"/>
    <col min="3075" max="3075" width="1.7109375" style="1" customWidth="1"/>
    <col min="3076" max="3079" width="12" style="1" customWidth="1"/>
    <col min="3080" max="3080" width="11.85546875" style="1" customWidth="1"/>
    <col min="3081" max="3081" width="10.7109375" style="1" customWidth="1"/>
    <col min="3082" max="3082" width="10.5703125" style="1" customWidth="1"/>
    <col min="3083" max="3083" width="1.140625" style="1" customWidth="1"/>
    <col min="3084" max="3084" width="11.28515625" style="1" customWidth="1"/>
    <col min="3085" max="3085" width="12.7109375" style="1" customWidth="1"/>
    <col min="3086" max="3086" width="11.5703125" style="1" customWidth="1"/>
    <col min="3087" max="3087" width="12.42578125" style="1" customWidth="1"/>
    <col min="3088" max="3088" width="1.5703125" style="1" customWidth="1"/>
    <col min="3089" max="3089" width="11.42578125" style="1" customWidth="1"/>
    <col min="3090" max="3090" width="12.140625" style="1" customWidth="1"/>
    <col min="3091" max="3091" width="1.7109375" style="1" customWidth="1"/>
    <col min="3092" max="3092" width="13.5703125" style="1" customWidth="1"/>
    <col min="3093" max="3329" width="9.140625" style="1"/>
    <col min="3330" max="3330" width="9.28515625" style="1" customWidth="1"/>
    <col min="3331" max="3331" width="1.7109375" style="1" customWidth="1"/>
    <col min="3332" max="3335" width="12" style="1" customWidth="1"/>
    <col min="3336" max="3336" width="11.85546875" style="1" customWidth="1"/>
    <col min="3337" max="3337" width="10.7109375" style="1" customWidth="1"/>
    <col min="3338" max="3338" width="10.5703125" style="1" customWidth="1"/>
    <col min="3339" max="3339" width="1.140625" style="1" customWidth="1"/>
    <col min="3340" max="3340" width="11.28515625" style="1" customWidth="1"/>
    <col min="3341" max="3341" width="12.7109375" style="1" customWidth="1"/>
    <col min="3342" max="3342" width="11.5703125" style="1" customWidth="1"/>
    <col min="3343" max="3343" width="12.42578125" style="1" customWidth="1"/>
    <col min="3344" max="3344" width="1.5703125" style="1" customWidth="1"/>
    <col min="3345" max="3345" width="11.42578125" style="1" customWidth="1"/>
    <col min="3346" max="3346" width="12.140625" style="1" customWidth="1"/>
    <col min="3347" max="3347" width="1.7109375" style="1" customWidth="1"/>
    <col min="3348" max="3348" width="13.5703125" style="1" customWidth="1"/>
    <col min="3349" max="3585" width="9.140625" style="1"/>
    <col min="3586" max="3586" width="9.28515625" style="1" customWidth="1"/>
    <col min="3587" max="3587" width="1.7109375" style="1" customWidth="1"/>
    <col min="3588" max="3591" width="12" style="1" customWidth="1"/>
    <col min="3592" max="3592" width="11.85546875" style="1" customWidth="1"/>
    <col min="3593" max="3593" width="10.7109375" style="1" customWidth="1"/>
    <col min="3594" max="3594" width="10.5703125" style="1" customWidth="1"/>
    <col min="3595" max="3595" width="1.140625" style="1" customWidth="1"/>
    <col min="3596" max="3596" width="11.28515625" style="1" customWidth="1"/>
    <col min="3597" max="3597" width="12.7109375" style="1" customWidth="1"/>
    <col min="3598" max="3598" width="11.5703125" style="1" customWidth="1"/>
    <col min="3599" max="3599" width="12.42578125" style="1" customWidth="1"/>
    <col min="3600" max="3600" width="1.5703125" style="1" customWidth="1"/>
    <col min="3601" max="3601" width="11.42578125" style="1" customWidth="1"/>
    <col min="3602" max="3602" width="12.140625" style="1" customWidth="1"/>
    <col min="3603" max="3603" width="1.7109375" style="1" customWidth="1"/>
    <col min="3604" max="3604" width="13.5703125" style="1" customWidth="1"/>
    <col min="3605" max="3841" width="9.140625" style="1"/>
    <col min="3842" max="3842" width="9.28515625" style="1" customWidth="1"/>
    <col min="3843" max="3843" width="1.7109375" style="1" customWidth="1"/>
    <col min="3844" max="3847" width="12" style="1" customWidth="1"/>
    <col min="3848" max="3848" width="11.85546875" style="1" customWidth="1"/>
    <col min="3849" max="3849" width="10.7109375" style="1" customWidth="1"/>
    <col min="3850" max="3850" width="10.5703125" style="1" customWidth="1"/>
    <col min="3851" max="3851" width="1.140625" style="1" customWidth="1"/>
    <col min="3852" max="3852" width="11.28515625" style="1" customWidth="1"/>
    <col min="3853" max="3853" width="12.7109375" style="1" customWidth="1"/>
    <col min="3854" max="3854" width="11.5703125" style="1" customWidth="1"/>
    <col min="3855" max="3855" width="12.42578125" style="1" customWidth="1"/>
    <col min="3856" max="3856" width="1.5703125" style="1" customWidth="1"/>
    <col min="3857" max="3857" width="11.42578125" style="1" customWidth="1"/>
    <col min="3858" max="3858" width="12.140625" style="1" customWidth="1"/>
    <col min="3859" max="3859" width="1.7109375" style="1" customWidth="1"/>
    <col min="3860" max="3860" width="13.5703125" style="1" customWidth="1"/>
    <col min="3861" max="4097" width="9.140625" style="1"/>
    <col min="4098" max="4098" width="9.28515625" style="1" customWidth="1"/>
    <col min="4099" max="4099" width="1.7109375" style="1" customWidth="1"/>
    <col min="4100" max="4103" width="12" style="1" customWidth="1"/>
    <col min="4104" max="4104" width="11.85546875" style="1" customWidth="1"/>
    <col min="4105" max="4105" width="10.7109375" style="1" customWidth="1"/>
    <col min="4106" max="4106" width="10.5703125" style="1" customWidth="1"/>
    <col min="4107" max="4107" width="1.140625" style="1" customWidth="1"/>
    <col min="4108" max="4108" width="11.28515625" style="1" customWidth="1"/>
    <col min="4109" max="4109" width="12.7109375" style="1" customWidth="1"/>
    <col min="4110" max="4110" width="11.5703125" style="1" customWidth="1"/>
    <col min="4111" max="4111" width="12.42578125" style="1" customWidth="1"/>
    <col min="4112" max="4112" width="1.5703125" style="1" customWidth="1"/>
    <col min="4113" max="4113" width="11.42578125" style="1" customWidth="1"/>
    <col min="4114" max="4114" width="12.140625" style="1" customWidth="1"/>
    <col min="4115" max="4115" width="1.7109375" style="1" customWidth="1"/>
    <col min="4116" max="4116" width="13.5703125" style="1" customWidth="1"/>
    <col min="4117" max="4353" width="9.140625" style="1"/>
    <col min="4354" max="4354" width="9.28515625" style="1" customWidth="1"/>
    <col min="4355" max="4355" width="1.7109375" style="1" customWidth="1"/>
    <col min="4356" max="4359" width="12" style="1" customWidth="1"/>
    <col min="4360" max="4360" width="11.85546875" style="1" customWidth="1"/>
    <col min="4361" max="4361" width="10.7109375" style="1" customWidth="1"/>
    <col min="4362" max="4362" width="10.5703125" style="1" customWidth="1"/>
    <col min="4363" max="4363" width="1.140625" style="1" customWidth="1"/>
    <col min="4364" max="4364" width="11.28515625" style="1" customWidth="1"/>
    <col min="4365" max="4365" width="12.7109375" style="1" customWidth="1"/>
    <col min="4366" max="4366" width="11.5703125" style="1" customWidth="1"/>
    <col min="4367" max="4367" width="12.42578125" style="1" customWidth="1"/>
    <col min="4368" max="4368" width="1.5703125" style="1" customWidth="1"/>
    <col min="4369" max="4369" width="11.42578125" style="1" customWidth="1"/>
    <col min="4370" max="4370" width="12.140625" style="1" customWidth="1"/>
    <col min="4371" max="4371" width="1.7109375" style="1" customWidth="1"/>
    <col min="4372" max="4372" width="13.5703125" style="1" customWidth="1"/>
    <col min="4373" max="4609" width="9.140625" style="1"/>
    <col min="4610" max="4610" width="9.28515625" style="1" customWidth="1"/>
    <col min="4611" max="4611" width="1.7109375" style="1" customWidth="1"/>
    <col min="4612" max="4615" width="12" style="1" customWidth="1"/>
    <col min="4616" max="4616" width="11.85546875" style="1" customWidth="1"/>
    <col min="4617" max="4617" width="10.7109375" style="1" customWidth="1"/>
    <col min="4618" max="4618" width="10.5703125" style="1" customWidth="1"/>
    <col min="4619" max="4619" width="1.140625" style="1" customWidth="1"/>
    <col min="4620" max="4620" width="11.28515625" style="1" customWidth="1"/>
    <col min="4621" max="4621" width="12.7109375" style="1" customWidth="1"/>
    <col min="4622" max="4622" width="11.5703125" style="1" customWidth="1"/>
    <col min="4623" max="4623" width="12.42578125" style="1" customWidth="1"/>
    <col min="4624" max="4624" width="1.5703125" style="1" customWidth="1"/>
    <col min="4625" max="4625" width="11.42578125" style="1" customWidth="1"/>
    <col min="4626" max="4626" width="12.140625" style="1" customWidth="1"/>
    <col min="4627" max="4627" width="1.7109375" style="1" customWidth="1"/>
    <col min="4628" max="4628" width="13.5703125" style="1" customWidth="1"/>
    <col min="4629" max="4865" width="9.140625" style="1"/>
    <col min="4866" max="4866" width="9.28515625" style="1" customWidth="1"/>
    <col min="4867" max="4867" width="1.7109375" style="1" customWidth="1"/>
    <col min="4868" max="4871" width="12" style="1" customWidth="1"/>
    <col min="4872" max="4872" width="11.85546875" style="1" customWidth="1"/>
    <col min="4873" max="4873" width="10.7109375" style="1" customWidth="1"/>
    <col min="4874" max="4874" width="10.5703125" style="1" customWidth="1"/>
    <col min="4875" max="4875" width="1.140625" style="1" customWidth="1"/>
    <col min="4876" max="4876" width="11.28515625" style="1" customWidth="1"/>
    <col min="4877" max="4877" width="12.7109375" style="1" customWidth="1"/>
    <col min="4878" max="4878" width="11.5703125" style="1" customWidth="1"/>
    <col min="4879" max="4879" width="12.42578125" style="1" customWidth="1"/>
    <col min="4880" max="4880" width="1.5703125" style="1" customWidth="1"/>
    <col min="4881" max="4881" width="11.42578125" style="1" customWidth="1"/>
    <col min="4882" max="4882" width="12.140625" style="1" customWidth="1"/>
    <col min="4883" max="4883" width="1.7109375" style="1" customWidth="1"/>
    <col min="4884" max="4884" width="13.5703125" style="1" customWidth="1"/>
    <col min="4885" max="5121" width="9.140625" style="1"/>
    <col min="5122" max="5122" width="9.28515625" style="1" customWidth="1"/>
    <col min="5123" max="5123" width="1.7109375" style="1" customWidth="1"/>
    <col min="5124" max="5127" width="12" style="1" customWidth="1"/>
    <col min="5128" max="5128" width="11.85546875" style="1" customWidth="1"/>
    <col min="5129" max="5129" width="10.7109375" style="1" customWidth="1"/>
    <col min="5130" max="5130" width="10.5703125" style="1" customWidth="1"/>
    <col min="5131" max="5131" width="1.140625" style="1" customWidth="1"/>
    <col min="5132" max="5132" width="11.28515625" style="1" customWidth="1"/>
    <col min="5133" max="5133" width="12.7109375" style="1" customWidth="1"/>
    <col min="5134" max="5134" width="11.5703125" style="1" customWidth="1"/>
    <col min="5135" max="5135" width="12.42578125" style="1" customWidth="1"/>
    <col min="5136" max="5136" width="1.5703125" style="1" customWidth="1"/>
    <col min="5137" max="5137" width="11.42578125" style="1" customWidth="1"/>
    <col min="5138" max="5138" width="12.140625" style="1" customWidth="1"/>
    <col min="5139" max="5139" width="1.7109375" style="1" customWidth="1"/>
    <col min="5140" max="5140" width="13.5703125" style="1" customWidth="1"/>
    <col min="5141" max="5377" width="9.140625" style="1"/>
    <col min="5378" max="5378" width="9.28515625" style="1" customWidth="1"/>
    <col min="5379" max="5379" width="1.7109375" style="1" customWidth="1"/>
    <col min="5380" max="5383" width="12" style="1" customWidth="1"/>
    <col min="5384" max="5384" width="11.85546875" style="1" customWidth="1"/>
    <col min="5385" max="5385" width="10.7109375" style="1" customWidth="1"/>
    <col min="5386" max="5386" width="10.5703125" style="1" customWidth="1"/>
    <col min="5387" max="5387" width="1.140625" style="1" customWidth="1"/>
    <col min="5388" max="5388" width="11.28515625" style="1" customWidth="1"/>
    <col min="5389" max="5389" width="12.7109375" style="1" customWidth="1"/>
    <col min="5390" max="5390" width="11.5703125" style="1" customWidth="1"/>
    <col min="5391" max="5391" width="12.42578125" style="1" customWidth="1"/>
    <col min="5392" max="5392" width="1.5703125" style="1" customWidth="1"/>
    <col min="5393" max="5393" width="11.42578125" style="1" customWidth="1"/>
    <col min="5394" max="5394" width="12.140625" style="1" customWidth="1"/>
    <col min="5395" max="5395" width="1.7109375" style="1" customWidth="1"/>
    <col min="5396" max="5396" width="13.5703125" style="1" customWidth="1"/>
    <col min="5397" max="5633" width="9.140625" style="1"/>
    <col min="5634" max="5634" width="9.28515625" style="1" customWidth="1"/>
    <col min="5635" max="5635" width="1.7109375" style="1" customWidth="1"/>
    <col min="5636" max="5639" width="12" style="1" customWidth="1"/>
    <col min="5640" max="5640" width="11.85546875" style="1" customWidth="1"/>
    <col min="5641" max="5641" width="10.7109375" style="1" customWidth="1"/>
    <col min="5642" max="5642" width="10.5703125" style="1" customWidth="1"/>
    <col min="5643" max="5643" width="1.140625" style="1" customWidth="1"/>
    <col min="5644" max="5644" width="11.28515625" style="1" customWidth="1"/>
    <col min="5645" max="5645" width="12.7109375" style="1" customWidth="1"/>
    <col min="5646" max="5646" width="11.5703125" style="1" customWidth="1"/>
    <col min="5647" max="5647" width="12.42578125" style="1" customWidth="1"/>
    <col min="5648" max="5648" width="1.5703125" style="1" customWidth="1"/>
    <col min="5649" max="5649" width="11.42578125" style="1" customWidth="1"/>
    <col min="5650" max="5650" width="12.140625" style="1" customWidth="1"/>
    <col min="5651" max="5651" width="1.7109375" style="1" customWidth="1"/>
    <col min="5652" max="5652" width="13.5703125" style="1" customWidth="1"/>
    <col min="5653" max="5889" width="9.140625" style="1"/>
    <col min="5890" max="5890" width="9.28515625" style="1" customWidth="1"/>
    <col min="5891" max="5891" width="1.7109375" style="1" customWidth="1"/>
    <col min="5892" max="5895" width="12" style="1" customWidth="1"/>
    <col min="5896" max="5896" width="11.85546875" style="1" customWidth="1"/>
    <col min="5897" max="5897" width="10.7109375" style="1" customWidth="1"/>
    <col min="5898" max="5898" width="10.5703125" style="1" customWidth="1"/>
    <col min="5899" max="5899" width="1.140625" style="1" customWidth="1"/>
    <col min="5900" max="5900" width="11.28515625" style="1" customWidth="1"/>
    <col min="5901" max="5901" width="12.7109375" style="1" customWidth="1"/>
    <col min="5902" max="5902" width="11.5703125" style="1" customWidth="1"/>
    <col min="5903" max="5903" width="12.42578125" style="1" customWidth="1"/>
    <col min="5904" max="5904" width="1.5703125" style="1" customWidth="1"/>
    <col min="5905" max="5905" width="11.42578125" style="1" customWidth="1"/>
    <col min="5906" max="5906" width="12.140625" style="1" customWidth="1"/>
    <col min="5907" max="5907" width="1.7109375" style="1" customWidth="1"/>
    <col min="5908" max="5908" width="13.5703125" style="1" customWidth="1"/>
    <col min="5909" max="6145" width="9.140625" style="1"/>
    <col min="6146" max="6146" width="9.28515625" style="1" customWidth="1"/>
    <col min="6147" max="6147" width="1.7109375" style="1" customWidth="1"/>
    <col min="6148" max="6151" width="12" style="1" customWidth="1"/>
    <col min="6152" max="6152" width="11.85546875" style="1" customWidth="1"/>
    <col min="6153" max="6153" width="10.7109375" style="1" customWidth="1"/>
    <col min="6154" max="6154" width="10.5703125" style="1" customWidth="1"/>
    <col min="6155" max="6155" width="1.140625" style="1" customWidth="1"/>
    <col min="6156" max="6156" width="11.28515625" style="1" customWidth="1"/>
    <col min="6157" max="6157" width="12.7109375" style="1" customWidth="1"/>
    <col min="6158" max="6158" width="11.5703125" style="1" customWidth="1"/>
    <col min="6159" max="6159" width="12.42578125" style="1" customWidth="1"/>
    <col min="6160" max="6160" width="1.5703125" style="1" customWidth="1"/>
    <col min="6161" max="6161" width="11.42578125" style="1" customWidth="1"/>
    <col min="6162" max="6162" width="12.140625" style="1" customWidth="1"/>
    <col min="6163" max="6163" width="1.7109375" style="1" customWidth="1"/>
    <col min="6164" max="6164" width="13.5703125" style="1" customWidth="1"/>
    <col min="6165" max="6401" width="9.140625" style="1"/>
    <col min="6402" max="6402" width="9.28515625" style="1" customWidth="1"/>
    <col min="6403" max="6403" width="1.7109375" style="1" customWidth="1"/>
    <col min="6404" max="6407" width="12" style="1" customWidth="1"/>
    <col min="6408" max="6408" width="11.85546875" style="1" customWidth="1"/>
    <col min="6409" max="6409" width="10.7109375" style="1" customWidth="1"/>
    <col min="6410" max="6410" width="10.5703125" style="1" customWidth="1"/>
    <col min="6411" max="6411" width="1.140625" style="1" customWidth="1"/>
    <col min="6412" max="6412" width="11.28515625" style="1" customWidth="1"/>
    <col min="6413" max="6413" width="12.7109375" style="1" customWidth="1"/>
    <col min="6414" max="6414" width="11.5703125" style="1" customWidth="1"/>
    <col min="6415" max="6415" width="12.42578125" style="1" customWidth="1"/>
    <col min="6416" max="6416" width="1.5703125" style="1" customWidth="1"/>
    <col min="6417" max="6417" width="11.42578125" style="1" customWidth="1"/>
    <col min="6418" max="6418" width="12.140625" style="1" customWidth="1"/>
    <col min="6419" max="6419" width="1.7109375" style="1" customWidth="1"/>
    <col min="6420" max="6420" width="13.5703125" style="1" customWidth="1"/>
    <col min="6421" max="6657" width="9.140625" style="1"/>
    <col min="6658" max="6658" width="9.28515625" style="1" customWidth="1"/>
    <col min="6659" max="6659" width="1.7109375" style="1" customWidth="1"/>
    <col min="6660" max="6663" width="12" style="1" customWidth="1"/>
    <col min="6664" max="6664" width="11.85546875" style="1" customWidth="1"/>
    <col min="6665" max="6665" width="10.7109375" style="1" customWidth="1"/>
    <col min="6666" max="6666" width="10.5703125" style="1" customWidth="1"/>
    <col min="6667" max="6667" width="1.140625" style="1" customWidth="1"/>
    <col min="6668" max="6668" width="11.28515625" style="1" customWidth="1"/>
    <col min="6669" max="6669" width="12.7109375" style="1" customWidth="1"/>
    <col min="6670" max="6670" width="11.5703125" style="1" customWidth="1"/>
    <col min="6671" max="6671" width="12.42578125" style="1" customWidth="1"/>
    <col min="6672" max="6672" width="1.5703125" style="1" customWidth="1"/>
    <col min="6673" max="6673" width="11.42578125" style="1" customWidth="1"/>
    <col min="6674" max="6674" width="12.140625" style="1" customWidth="1"/>
    <col min="6675" max="6675" width="1.7109375" style="1" customWidth="1"/>
    <col min="6676" max="6676" width="13.5703125" style="1" customWidth="1"/>
    <col min="6677" max="6913" width="9.140625" style="1"/>
    <col min="6914" max="6914" width="9.28515625" style="1" customWidth="1"/>
    <col min="6915" max="6915" width="1.7109375" style="1" customWidth="1"/>
    <col min="6916" max="6919" width="12" style="1" customWidth="1"/>
    <col min="6920" max="6920" width="11.85546875" style="1" customWidth="1"/>
    <col min="6921" max="6921" width="10.7109375" style="1" customWidth="1"/>
    <col min="6922" max="6922" width="10.5703125" style="1" customWidth="1"/>
    <col min="6923" max="6923" width="1.140625" style="1" customWidth="1"/>
    <col min="6924" max="6924" width="11.28515625" style="1" customWidth="1"/>
    <col min="6925" max="6925" width="12.7109375" style="1" customWidth="1"/>
    <col min="6926" max="6926" width="11.5703125" style="1" customWidth="1"/>
    <col min="6927" max="6927" width="12.42578125" style="1" customWidth="1"/>
    <col min="6928" max="6928" width="1.5703125" style="1" customWidth="1"/>
    <col min="6929" max="6929" width="11.42578125" style="1" customWidth="1"/>
    <col min="6930" max="6930" width="12.140625" style="1" customWidth="1"/>
    <col min="6931" max="6931" width="1.7109375" style="1" customWidth="1"/>
    <col min="6932" max="6932" width="13.5703125" style="1" customWidth="1"/>
    <col min="6933" max="7169" width="9.140625" style="1"/>
    <col min="7170" max="7170" width="9.28515625" style="1" customWidth="1"/>
    <col min="7171" max="7171" width="1.7109375" style="1" customWidth="1"/>
    <col min="7172" max="7175" width="12" style="1" customWidth="1"/>
    <col min="7176" max="7176" width="11.85546875" style="1" customWidth="1"/>
    <col min="7177" max="7177" width="10.7109375" style="1" customWidth="1"/>
    <col min="7178" max="7178" width="10.5703125" style="1" customWidth="1"/>
    <col min="7179" max="7179" width="1.140625" style="1" customWidth="1"/>
    <col min="7180" max="7180" width="11.28515625" style="1" customWidth="1"/>
    <col min="7181" max="7181" width="12.7109375" style="1" customWidth="1"/>
    <col min="7182" max="7182" width="11.5703125" style="1" customWidth="1"/>
    <col min="7183" max="7183" width="12.42578125" style="1" customWidth="1"/>
    <col min="7184" max="7184" width="1.5703125" style="1" customWidth="1"/>
    <col min="7185" max="7185" width="11.42578125" style="1" customWidth="1"/>
    <col min="7186" max="7186" width="12.140625" style="1" customWidth="1"/>
    <col min="7187" max="7187" width="1.7109375" style="1" customWidth="1"/>
    <col min="7188" max="7188" width="13.5703125" style="1" customWidth="1"/>
    <col min="7189" max="7425" width="9.140625" style="1"/>
    <col min="7426" max="7426" width="9.28515625" style="1" customWidth="1"/>
    <col min="7427" max="7427" width="1.7109375" style="1" customWidth="1"/>
    <col min="7428" max="7431" width="12" style="1" customWidth="1"/>
    <col min="7432" max="7432" width="11.85546875" style="1" customWidth="1"/>
    <col min="7433" max="7433" width="10.7109375" style="1" customWidth="1"/>
    <col min="7434" max="7434" width="10.5703125" style="1" customWidth="1"/>
    <col min="7435" max="7435" width="1.140625" style="1" customWidth="1"/>
    <col min="7436" max="7436" width="11.28515625" style="1" customWidth="1"/>
    <col min="7437" max="7437" width="12.7109375" style="1" customWidth="1"/>
    <col min="7438" max="7438" width="11.5703125" style="1" customWidth="1"/>
    <col min="7439" max="7439" width="12.42578125" style="1" customWidth="1"/>
    <col min="7440" max="7440" width="1.5703125" style="1" customWidth="1"/>
    <col min="7441" max="7441" width="11.42578125" style="1" customWidth="1"/>
    <col min="7442" max="7442" width="12.140625" style="1" customWidth="1"/>
    <col min="7443" max="7443" width="1.7109375" style="1" customWidth="1"/>
    <col min="7444" max="7444" width="13.5703125" style="1" customWidth="1"/>
    <col min="7445" max="7681" width="9.140625" style="1"/>
    <col min="7682" max="7682" width="9.28515625" style="1" customWidth="1"/>
    <col min="7683" max="7683" width="1.7109375" style="1" customWidth="1"/>
    <col min="7684" max="7687" width="12" style="1" customWidth="1"/>
    <col min="7688" max="7688" width="11.85546875" style="1" customWidth="1"/>
    <col min="7689" max="7689" width="10.7109375" style="1" customWidth="1"/>
    <col min="7690" max="7690" width="10.5703125" style="1" customWidth="1"/>
    <col min="7691" max="7691" width="1.140625" style="1" customWidth="1"/>
    <col min="7692" max="7692" width="11.28515625" style="1" customWidth="1"/>
    <col min="7693" max="7693" width="12.7109375" style="1" customWidth="1"/>
    <col min="7694" max="7694" width="11.5703125" style="1" customWidth="1"/>
    <col min="7695" max="7695" width="12.42578125" style="1" customWidth="1"/>
    <col min="7696" max="7696" width="1.5703125" style="1" customWidth="1"/>
    <col min="7697" max="7697" width="11.42578125" style="1" customWidth="1"/>
    <col min="7698" max="7698" width="12.140625" style="1" customWidth="1"/>
    <col min="7699" max="7699" width="1.7109375" style="1" customWidth="1"/>
    <col min="7700" max="7700" width="13.5703125" style="1" customWidth="1"/>
    <col min="7701" max="7937" width="9.140625" style="1"/>
    <col min="7938" max="7938" width="9.28515625" style="1" customWidth="1"/>
    <col min="7939" max="7939" width="1.7109375" style="1" customWidth="1"/>
    <col min="7940" max="7943" width="12" style="1" customWidth="1"/>
    <col min="7944" max="7944" width="11.85546875" style="1" customWidth="1"/>
    <col min="7945" max="7945" width="10.7109375" style="1" customWidth="1"/>
    <col min="7946" max="7946" width="10.5703125" style="1" customWidth="1"/>
    <col min="7947" max="7947" width="1.140625" style="1" customWidth="1"/>
    <col min="7948" max="7948" width="11.28515625" style="1" customWidth="1"/>
    <col min="7949" max="7949" width="12.7109375" style="1" customWidth="1"/>
    <col min="7950" max="7950" width="11.5703125" style="1" customWidth="1"/>
    <col min="7951" max="7951" width="12.42578125" style="1" customWidth="1"/>
    <col min="7952" max="7952" width="1.5703125" style="1" customWidth="1"/>
    <col min="7953" max="7953" width="11.42578125" style="1" customWidth="1"/>
    <col min="7954" max="7954" width="12.140625" style="1" customWidth="1"/>
    <col min="7955" max="7955" width="1.7109375" style="1" customWidth="1"/>
    <col min="7956" max="7956" width="13.5703125" style="1" customWidth="1"/>
    <col min="7957" max="8193" width="9.140625" style="1"/>
    <col min="8194" max="8194" width="9.28515625" style="1" customWidth="1"/>
    <col min="8195" max="8195" width="1.7109375" style="1" customWidth="1"/>
    <col min="8196" max="8199" width="12" style="1" customWidth="1"/>
    <col min="8200" max="8200" width="11.85546875" style="1" customWidth="1"/>
    <col min="8201" max="8201" width="10.7109375" style="1" customWidth="1"/>
    <col min="8202" max="8202" width="10.5703125" style="1" customWidth="1"/>
    <col min="8203" max="8203" width="1.140625" style="1" customWidth="1"/>
    <col min="8204" max="8204" width="11.28515625" style="1" customWidth="1"/>
    <col min="8205" max="8205" width="12.7109375" style="1" customWidth="1"/>
    <col min="8206" max="8206" width="11.5703125" style="1" customWidth="1"/>
    <col min="8207" max="8207" width="12.42578125" style="1" customWidth="1"/>
    <col min="8208" max="8208" width="1.5703125" style="1" customWidth="1"/>
    <col min="8209" max="8209" width="11.42578125" style="1" customWidth="1"/>
    <col min="8210" max="8210" width="12.140625" style="1" customWidth="1"/>
    <col min="8211" max="8211" width="1.7109375" style="1" customWidth="1"/>
    <col min="8212" max="8212" width="13.5703125" style="1" customWidth="1"/>
    <col min="8213" max="8449" width="9.140625" style="1"/>
    <col min="8450" max="8450" width="9.28515625" style="1" customWidth="1"/>
    <col min="8451" max="8451" width="1.7109375" style="1" customWidth="1"/>
    <col min="8452" max="8455" width="12" style="1" customWidth="1"/>
    <col min="8456" max="8456" width="11.85546875" style="1" customWidth="1"/>
    <col min="8457" max="8457" width="10.7109375" style="1" customWidth="1"/>
    <col min="8458" max="8458" width="10.5703125" style="1" customWidth="1"/>
    <col min="8459" max="8459" width="1.140625" style="1" customWidth="1"/>
    <col min="8460" max="8460" width="11.28515625" style="1" customWidth="1"/>
    <col min="8461" max="8461" width="12.7109375" style="1" customWidth="1"/>
    <col min="8462" max="8462" width="11.5703125" style="1" customWidth="1"/>
    <col min="8463" max="8463" width="12.42578125" style="1" customWidth="1"/>
    <col min="8464" max="8464" width="1.5703125" style="1" customWidth="1"/>
    <col min="8465" max="8465" width="11.42578125" style="1" customWidth="1"/>
    <col min="8466" max="8466" width="12.140625" style="1" customWidth="1"/>
    <col min="8467" max="8467" width="1.7109375" style="1" customWidth="1"/>
    <col min="8468" max="8468" width="13.5703125" style="1" customWidth="1"/>
    <col min="8469" max="8705" width="9.140625" style="1"/>
    <col min="8706" max="8706" width="9.28515625" style="1" customWidth="1"/>
    <col min="8707" max="8707" width="1.7109375" style="1" customWidth="1"/>
    <col min="8708" max="8711" width="12" style="1" customWidth="1"/>
    <col min="8712" max="8712" width="11.85546875" style="1" customWidth="1"/>
    <col min="8713" max="8713" width="10.7109375" style="1" customWidth="1"/>
    <col min="8714" max="8714" width="10.5703125" style="1" customWidth="1"/>
    <col min="8715" max="8715" width="1.140625" style="1" customWidth="1"/>
    <col min="8716" max="8716" width="11.28515625" style="1" customWidth="1"/>
    <col min="8717" max="8717" width="12.7109375" style="1" customWidth="1"/>
    <col min="8718" max="8718" width="11.5703125" style="1" customWidth="1"/>
    <col min="8719" max="8719" width="12.42578125" style="1" customWidth="1"/>
    <col min="8720" max="8720" width="1.5703125" style="1" customWidth="1"/>
    <col min="8721" max="8721" width="11.42578125" style="1" customWidth="1"/>
    <col min="8722" max="8722" width="12.140625" style="1" customWidth="1"/>
    <col min="8723" max="8723" width="1.7109375" style="1" customWidth="1"/>
    <col min="8724" max="8724" width="13.5703125" style="1" customWidth="1"/>
    <col min="8725" max="8961" width="9.140625" style="1"/>
    <col min="8962" max="8962" width="9.28515625" style="1" customWidth="1"/>
    <col min="8963" max="8963" width="1.7109375" style="1" customWidth="1"/>
    <col min="8964" max="8967" width="12" style="1" customWidth="1"/>
    <col min="8968" max="8968" width="11.85546875" style="1" customWidth="1"/>
    <col min="8969" max="8969" width="10.7109375" style="1" customWidth="1"/>
    <col min="8970" max="8970" width="10.5703125" style="1" customWidth="1"/>
    <col min="8971" max="8971" width="1.140625" style="1" customWidth="1"/>
    <col min="8972" max="8972" width="11.28515625" style="1" customWidth="1"/>
    <col min="8973" max="8973" width="12.7109375" style="1" customWidth="1"/>
    <col min="8974" max="8974" width="11.5703125" style="1" customWidth="1"/>
    <col min="8975" max="8975" width="12.42578125" style="1" customWidth="1"/>
    <col min="8976" max="8976" width="1.5703125" style="1" customWidth="1"/>
    <col min="8977" max="8977" width="11.42578125" style="1" customWidth="1"/>
    <col min="8978" max="8978" width="12.140625" style="1" customWidth="1"/>
    <col min="8979" max="8979" width="1.7109375" style="1" customWidth="1"/>
    <col min="8980" max="8980" width="13.5703125" style="1" customWidth="1"/>
    <col min="8981" max="9217" width="9.140625" style="1"/>
    <col min="9218" max="9218" width="9.28515625" style="1" customWidth="1"/>
    <col min="9219" max="9219" width="1.7109375" style="1" customWidth="1"/>
    <col min="9220" max="9223" width="12" style="1" customWidth="1"/>
    <col min="9224" max="9224" width="11.85546875" style="1" customWidth="1"/>
    <col min="9225" max="9225" width="10.7109375" style="1" customWidth="1"/>
    <col min="9226" max="9226" width="10.5703125" style="1" customWidth="1"/>
    <col min="9227" max="9227" width="1.140625" style="1" customWidth="1"/>
    <col min="9228" max="9228" width="11.28515625" style="1" customWidth="1"/>
    <col min="9229" max="9229" width="12.7109375" style="1" customWidth="1"/>
    <col min="9230" max="9230" width="11.5703125" style="1" customWidth="1"/>
    <col min="9231" max="9231" width="12.42578125" style="1" customWidth="1"/>
    <col min="9232" max="9232" width="1.5703125" style="1" customWidth="1"/>
    <col min="9233" max="9233" width="11.42578125" style="1" customWidth="1"/>
    <col min="9234" max="9234" width="12.140625" style="1" customWidth="1"/>
    <col min="9235" max="9235" width="1.7109375" style="1" customWidth="1"/>
    <col min="9236" max="9236" width="13.5703125" style="1" customWidth="1"/>
    <col min="9237" max="9473" width="9.140625" style="1"/>
    <col min="9474" max="9474" width="9.28515625" style="1" customWidth="1"/>
    <col min="9475" max="9475" width="1.7109375" style="1" customWidth="1"/>
    <col min="9476" max="9479" width="12" style="1" customWidth="1"/>
    <col min="9480" max="9480" width="11.85546875" style="1" customWidth="1"/>
    <col min="9481" max="9481" width="10.7109375" style="1" customWidth="1"/>
    <col min="9482" max="9482" width="10.5703125" style="1" customWidth="1"/>
    <col min="9483" max="9483" width="1.140625" style="1" customWidth="1"/>
    <col min="9484" max="9484" width="11.28515625" style="1" customWidth="1"/>
    <col min="9485" max="9485" width="12.7109375" style="1" customWidth="1"/>
    <col min="9486" max="9486" width="11.5703125" style="1" customWidth="1"/>
    <col min="9487" max="9487" width="12.42578125" style="1" customWidth="1"/>
    <col min="9488" max="9488" width="1.5703125" style="1" customWidth="1"/>
    <col min="9489" max="9489" width="11.42578125" style="1" customWidth="1"/>
    <col min="9490" max="9490" width="12.140625" style="1" customWidth="1"/>
    <col min="9491" max="9491" width="1.7109375" style="1" customWidth="1"/>
    <col min="9492" max="9492" width="13.5703125" style="1" customWidth="1"/>
    <col min="9493" max="9729" width="9.140625" style="1"/>
    <col min="9730" max="9730" width="9.28515625" style="1" customWidth="1"/>
    <col min="9731" max="9731" width="1.7109375" style="1" customWidth="1"/>
    <col min="9732" max="9735" width="12" style="1" customWidth="1"/>
    <col min="9736" max="9736" width="11.85546875" style="1" customWidth="1"/>
    <col min="9737" max="9737" width="10.7109375" style="1" customWidth="1"/>
    <col min="9738" max="9738" width="10.5703125" style="1" customWidth="1"/>
    <col min="9739" max="9739" width="1.140625" style="1" customWidth="1"/>
    <col min="9740" max="9740" width="11.28515625" style="1" customWidth="1"/>
    <col min="9741" max="9741" width="12.7109375" style="1" customWidth="1"/>
    <col min="9742" max="9742" width="11.5703125" style="1" customWidth="1"/>
    <col min="9743" max="9743" width="12.42578125" style="1" customWidth="1"/>
    <col min="9744" max="9744" width="1.5703125" style="1" customWidth="1"/>
    <col min="9745" max="9745" width="11.42578125" style="1" customWidth="1"/>
    <col min="9746" max="9746" width="12.140625" style="1" customWidth="1"/>
    <col min="9747" max="9747" width="1.7109375" style="1" customWidth="1"/>
    <col min="9748" max="9748" width="13.5703125" style="1" customWidth="1"/>
    <col min="9749" max="9985" width="9.140625" style="1"/>
    <col min="9986" max="9986" width="9.28515625" style="1" customWidth="1"/>
    <col min="9987" max="9987" width="1.7109375" style="1" customWidth="1"/>
    <col min="9988" max="9991" width="12" style="1" customWidth="1"/>
    <col min="9992" max="9992" width="11.85546875" style="1" customWidth="1"/>
    <col min="9993" max="9993" width="10.7109375" style="1" customWidth="1"/>
    <col min="9994" max="9994" width="10.5703125" style="1" customWidth="1"/>
    <col min="9995" max="9995" width="1.140625" style="1" customWidth="1"/>
    <col min="9996" max="9996" width="11.28515625" style="1" customWidth="1"/>
    <col min="9997" max="9997" width="12.7109375" style="1" customWidth="1"/>
    <col min="9998" max="9998" width="11.5703125" style="1" customWidth="1"/>
    <col min="9999" max="9999" width="12.42578125" style="1" customWidth="1"/>
    <col min="10000" max="10000" width="1.5703125" style="1" customWidth="1"/>
    <col min="10001" max="10001" width="11.42578125" style="1" customWidth="1"/>
    <col min="10002" max="10002" width="12.140625" style="1" customWidth="1"/>
    <col min="10003" max="10003" width="1.7109375" style="1" customWidth="1"/>
    <col min="10004" max="10004" width="13.5703125" style="1" customWidth="1"/>
    <col min="10005" max="10241" width="9.140625" style="1"/>
    <col min="10242" max="10242" width="9.28515625" style="1" customWidth="1"/>
    <col min="10243" max="10243" width="1.7109375" style="1" customWidth="1"/>
    <col min="10244" max="10247" width="12" style="1" customWidth="1"/>
    <col min="10248" max="10248" width="11.85546875" style="1" customWidth="1"/>
    <col min="10249" max="10249" width="10.7109375" style="1" customWidth="1"/>
    <col min="10250" max="10250" width="10.5703125" style="1" customWidth="1"/>
    <col min="10251" max="10251" width="1.140625" style="1" customWidth="1"/>
    <col min="10252" max="10252" width="11.28515625" style="1" customWidth="1"/>
    <col min="10253" max="10253" width="12.7109375" style="1" customWidth="1"/>
    <col min="10254" max="10254" width="11.5703125" style="1" customWidth="1"/>
    <col min="10255" max="10255" width="12.42578125" style="1" customWidth="1"/>
    <col min="10256" max="10256" width="1.5703125" style="1" customWidth="1"/>
    <col min="10257" max="10257" width="11.42578125" style="1" customWidth="1"/>
    <col min="10258" max="10258" width="12.140625" style="1" customWidth="1"/>
    <col min="10259" max="10259" width="1.7109375" style="1" customWidth="1"/>
    <col min="10260" max="10260" width="13.5703125" style="1" customWidth="1"/>
    <col min="10261" max="10497" width="9.140625" style="1"/>
    <col min="10498" max="10498" width="9.28515625" style="1" customWidth="1"/>
    <col min="10499" max="10499" width="1.7109375" style="1" customWidth="1"/>
    <col min="10500" max="10503" width="12" style="1" customWidth="1"/>
    <col min="10504" max="10504" width="11.85546875" style="1" customWidth="1"/>
    <col min="10505" max="10505" width="10.7109375" style="1" customWidth="1"/>
    <col min="10506" max="10506" width="10.5703125" style="1" customWidth="1"/>
    <col min="10507" max="10507" width="1.140625" style="1" customWidth="1"/>
    <col min="10508" max="10508" width="11.28515625" style="1" customWidth="1"/>
    <col min="10509" max="10509" width="12.7109375" style="1" customWidth="1"/>
    <col min="10510" max="10510" width="11.5703125" style="1" customWidth="1"/>
    <col min="10511" max="10511" width="12.42578125" style="1" customWidth="1"/>
    <col min="10512" max="10512" width="1.5703125" style="1" customWidth="1"/>
    <col min="10513" max="10513" width="11.42578125" style="1" customWidth="1"/>
    <col min="10514" max="10514" width="12.140625" style="1" customWidth="1"/>
    <col min="10515" max="10515" width="1.7109375" style="1" customWidth="1"/>
    <col min="10516" max="10516" width="13.5703125" style="1" customWidth="1"/>
    <col min="10517" max="10753" width="9.140625" style="1"/>
    <col min="10754" max="10754" width="9.28515625" style="1" customWidth="1"/>
    <col min="10755" max="10755" width="1.7109375" style="1" customWidth="1"/>
    <col min="10756" max="10759" width="12" style="1" customWidth="1"/>
    <col min="10760" max="10760" width="11.85546875" style="1" customWidth="1"/>
    <col min="10761" max="10761" width="10.7109375" style="1" customWidth="1"/>
    <col min="10762" max="10762" width="10.5703125" style="1" customWidth="1"/>
    <col min="10763" max="10763" width="1.140625" style="1" customWidth="1"/>
    <col min="10764" max="10764" width="11.28515625" style="1" customWidth="1"/>
    <col min="10765" max="10765" width="12.7109375" style="1" customWidth="1"/>
    <col min="10766" max="10766" width="11.5703125" style="1" customWidth="1"/>
    <col min="10767" max="10767" width="12.42578125" style="1" customWidth="1"/>
    <col min="10768" max="10768" width="1.5703125" style="1" customWidth="1"/>
    <col min="10769" max="10769" width="11.42578125" style="1" customWidth="1"/>
    <col min="10770" max="10770" width="12.140625" style="1" customWidth="1"/>
    <col min="10771" max="10771" width="1.7109375" style="1" customWidth="1"/>
    <col min="10772" max="10772" width="13.5703125" style="1" customWidth="1"/>
    <col min="10773" max="11009" width="9.140625" style="1"/>
    <col min="11010" max="11010" width="9.28515625" style="1" customWidth="1"/>
    <col min="11011" max="11011" width="1.7109375" style="1" customWidth="1"/>
    <col min="11012" max="11015" width="12" style="1" customWidth="1"/>
    <col min="11016" max="11016" width="11.85546875" style="1" customWidth="1"/>
    <col min="11017" max="11017" width="10.7109375" style="1" customWidth="1"/>
    <col min="11018" max="11018" width="10.5703125" style="1" customWidth="1"/>
    <col min="11019" max="11019" width="1.140625" style="1" customWidth="1"/>
    <col min="11020" max="11020" width="11.28515625" style="1" customWidth="1"/>
    <col min="11021" max="11021" width="12.7109375" style="1" customWidth="1"/>
    <col min="11022" max="11022" width="11.5703125" style="1" customWidth="1"/>
    <col min="11023" max="11023" width="12.42578125" style="1" customWidth="1"/>
    <col min="11024" max="11024" width="1.5703125" style="1" customWidth="1"/>
    <col min="11025" max="11025" width="11.42578125" style="1" customWidth="1"/>
    <col min="11026" max="11026" width="12.140625" style="1" customWidth="1"/>
    <col min="11027" max="11027" width="1.7109375" style="1" customWidth="1"/>
    <col min="11028" max="11028" width="13.5703125" style="1" customWidth="1"/>
    <col min="11029" max="11265" width="9.140625" style="1"/>
    <col min="11266" max="11266" width="9.28515625" style="1" customWidth="1"/>
    <col min="11267" max="11267" width="1.7109375" style="1" customWidth="1"/>
    <col min="11268" max="11271" width="12" style="1" customWidth="1"/>
    <col min="11272" max="11272" width="11.85546875" style="1" customWidth="1"/>
    <col min="11273" max="11273" width="10.7109375" style="1" customWidth="1"/>
    <col min="11274" max="11274" width="10.5703125" style="1" customWidth="1"/>
    <col min="11275" max="11275" width="1.140625" style="1" customWidth="1"/>
    <col min="11276" max="11276" width="11.28515625" style="1" customWidth="1"/>
    <col min="11277" max="11277" width="12.7109375" style="1" customWidth="1"/>
    <col min="11278" max="11278" width="11.5703125" style="1" customWidth="1"/>
    <col min="11279" max="11279" width="12.42578125" style="1" customWidth="1"/>
    <col min="11280" max="11280" width="1.5703125" style="1" customWidth="1"/>
    <col min="11281" max="11281" width="11.42578125" style="1" customWidth="1"/>
    <col min="11282" max="11282" width="12.140625" style="1" customWidth="1"/>
    <col min="11283" max="11283" width="1.7109375" style="1" customWidth="1"/>
    <col min="11284" max="11284" width="13.5703125" style="1" customWidth="1"/>
    <col min="11285" max="11521" width="9.140625" style="1"/>
    <col min="11522" max="11522" width="9.28515625" style="1" customWidth="1"/>
    <col min="11523" max="11523" width="1.7109375" style="1" customWidth="1"/>
    <col min="11524" max="11527" width="12" style="1" customWidth="1"/>
    <col min="11528" max="11528" width="11.85546875" style="1" customWidth="1"/>
    <col min="11529" max="11529" width="10.7109375" style="1" customWidth="1"/>
    <col min="11530" max="11530" width="10.5703125" style="1" customWidth="1"/>
    <col min="11531" max="11531" width="1.140625" style="1" customWidth="1"/>
    <col min="11532" max="11532" width="11.28515625" style="1" customWidth="1"/>
    <col min="11533" max="11533" width="12.7109375" style="1" customWidth="1"/>
    <col min="11534" max="11534" width="11.5703125" style="1" customWidth="1"/>
    <col min="11535" max="11535" width="12.42578125" style="1" customWidth="1"/>
    <col min="11536" max="11536" width="1.5703125" style="1" customWidth="1"/>
    <col min="11537" max="11537" width="11.42578125" style="1" customWidth="1"/>
    <col min="11538" max="11538" width="12.140625" style="1" customWidth="1"/>
    <col min="11539" max="11539" width="1.7109375" style="1" customWidth="1"/>
    <col min="11540" max="11540" width="13.5703125" style="1" customWidth="1"/>
    <col min="11541" max="11777" width="9.140625" style="1"/>
    <col min="11778" max="11778" width="9.28515625" style="1" customWidth="1"/>
    <col min="11779" max="11779" width="1.7109375" style="1" customWidth="1"/>
    <col min="11780" max="11783" width="12" style="1" customWidth="1"/>
    <col min="11784" max="11784" width="11.85546875" style="1" customWidth="1"/>
    <col min="11785" max="11785" width="10.7109375" style="1" customWidth="1"/>
    <col min="11786" max="11786" width="10.5703125" style="1" customWidth="1"/>
    <col min="11787" max="11787" width="1.140625" style="1" customWidth="1"/>
    <col min="11788" max="11788" width="11.28515625" style="1" customWidth="1"/>
    <col min="11789" max="11789" width="12.7109375" style="1" customWidth="1"/>
    <col min="11790" max="11790" width="11.5703125" style="1" customWidth="1"/>
    <col min="11791" max="11791" width="12.42578125" style="1" customWidth="1"/>
    <col min="11792" max="11792" width="1.5703125" style="1" customWidth="1"/>
    <col min="11793" max="11793" width="11.42578125" style="1" customWidth="1"/>
    <col min="11794" max="11794" width="12.140625" style="1" customWidth="1"/>
    <col min="11795" max="11795" width="1.7109375" style="1" customWidth="1"/>
    <col min="11796" max="11796" width="13.5703125" style="1" customWidth="1"/>
    <col min="11797" max="12033" width="9.140625" style="1"/>
    <col min="12034" max="12034" width="9.28515625" style="1" customWidth="1"/>
    <col min="12035" max="12035" width="1.7109375" style="1" customWidth="1"/>
    <col min="12036" max="12039" width="12" style="1" customWidth="1"/>
    <col min="12040" max="12040" width="11.85546875" style="1" customWidth="1"/>
    <col min="12041" max="12041" width="10.7109375" style="1" customWidth="1"/>
    <col min="12042" max="12042" width="10.5703125" style="1" customWidth="1"/>
    <col min="12043" max="12043" width="1.140625" style="1" customWidth="1"/>
    <col min="12044" max="12044" width="11.28515625" style="1" customWidth="1"/>
    <col min="12045" max="12045" width="12.7109375" style="1" customWidth="1"/>
    <col min="12046" max="12046" width="11.5703125" style="1" customWidth="1"/>
    <col min="12047" max="12047" width="12.42578125" style="1" customWidth="1"/>
    <col min="12048" max="12048" width="1.5703125" style="1" customWidth="1"/>
    <col min="12049" max="12049" width="11.42578125" style="1" customWidth="1"/>
    <col min="12050" max="12050" width="12.140625" style="1" customWidth="1"/>
    <col min="12051" max="12051" width="1.7109375" style="1" customWidth="1"/>
    <col min="12052" max="12052" width="13.5703125" style="1" customWidth="1"/>
    <col min="12053" max="12289" width="9.140625" style="1"/>
    <col min="12290" max="12290" width="9.28515625" style="1" customWidth="1"/>
    <col min="12291" max="12291" width="1.7109375" style="1" customWidth="1"/>
    <col min="12292" max="12295" width="12" style="1" customWidth="1"/>
    <col min="12296" max="12296" width="11.85546875" style="1" customWidth="1"/>
    <col min="12297" max="12297" width="10.7109375" style="1" customWidth="1"/>
    <col min="12298" max="12298" width="10.5703125" style="1" customWidth="1"/>
    <col min="12299" max="12299" width="1.140625" style="1" customWidth="1"/>
    <col min="12300" max="12300" width="11.28515625" style="1" customWidth="1"/>
    <col min="12301" max="12301" width="12.7109375" style="1" customWidth="1"/>
    <col min="12302" max="12302" width="11.5703125" style="1" customWidth="1"/>
    <col min="12303" max="12303" width="12.42578125" style="1" customWidth="1"/>
    <col min="12304" max="12304" width="1.5703125" style="1" customWidth="1"/>
    <col min="12305" max="12305" width="11.42578125" style="1" customWidth="1"/>
    <col min="12306" max="12306" width="12.140625" style="1" customWidth="1"/>
    <col min="12307" max="12307" width="1.7109375" style="1" customWidth="1"/>
    <col min="12308" max="12308" width="13.5703125" style="1" customWidth="1"/>
    <col min="12309" max="12545" width="9.140625" style="1"/>
    <col min="12546" max="12546" width="9.28515625" style="1" customWidth="1"/>
    <col min="12547" max="12547" width="1.7109375" style="1" customWidth="1"/>
    <col min="12548" max="12551" width="12" style="1" customWidth="1"/>
    <col min="12552" max="12552" width="11.85546875" style="1" customWidth="1"/>
    <col min="12553" max="12553" width="10.7109375" style="1" customWidth="1"/>
    <col min="12554" max="12554" width="10.5703125" style="1" customWidth="1"/>
    <col min="12555" max="12555" width="1.140625" style="1" customWidth="1"/>
    <col min="12556" max="12556" width="11.28515625" style="1" customWidth="1"/>
    <col min="12557" max="12557" width="12.7109375" style="1" customWidth="1"/>
    <col min="12558" max="12558" width="11.5703125" style="1" customWidth="1"/>
    <col min="12559" max="12559" width="12.42578125" style="1" customWidth="1"/>
    <col min="12560" max="12560" width="1.5703125" style="1" customWidth="1"/>
    <col min="12561" max="12561" width="11.42578125" style="1" customWidth="1"/>
    <col min="12562" max="12562" width="12.140625" style="1" customWidth="1"/>
    <col min="12563" max="12563" width="1.7109375" style="1" customWidth="1"/>
    <col min="12564" max="12564" width="13.5703125" style="1" customWidth="1"/>
    <col min="12565" max="12801" width="9.140625" style="1"/>
    <col min="12802" max="12802" width="9.28515625" style="1" customWidth="1"/>
    <col min="12803" max="12803" width="1.7109375" style="1" customWidth="1"/>
    <col min="12804" max="12807" width="12" style="1" customWidth="1"/>
    <col min="12808" max="12808" width="11.85546875" style="1" customWidth="1"/>
    <col min="12809" max="12809" width="10.7109375" style="1" customWidth="1"/>
    <col min="12810" max="12810" width="10.5703125" style="1" customWidth="1"/>
    <col min="12811" max="12811" width="1.140625" style="1" customWidth="1"/>
    <col min="12812" max="12812" width="11.28515625" style="1" customWidth="1"/>
    <col min="12813" max="12813" width="12.7109375" style="1" customWidth="1"/>
    <col min="12814" max="12814" width="11.5703125" style="1" customWidth="1"/>
    <col min="12815" max="12815" width="12.42578125" style="1" customWidth="1"/>
    <col min="12816" max="12816" width="1.5703125" style="1" customWidth="1"/>
    <col min="12817" max="12817" width="11.42578125" style="1" customWidth="1"/>
    <col min="12818" max="12818" width="12.140625" style="1" customWidth="1"/>
    <col min="12819" max="12819" width="1.7109375" style="1" customWidth="1"/>
    <col min="12820" max="12820" width="13.5703125" style="1" customWidth="1"/>
    <col min="12821" max="13057" width="9.140625" style="1"/>
    <col min="13058" max="13058" width="9.28515625" style="1" customWidth="1"/>
    <col min="13059" max="13059" width="1.7109375" style="1" customWidth="1"/>
    <col min="13060" max="13063" width="12" style="1" customWidth="1"/>
    <col min="13064" max="13064" width="11.85546875" style="1" customWidth="1"/>
    <col min="13065" max="13065" width="10.7109375" style="1" customWidth="1"/>
    <col min="13066" max="13066" width="10.5703125" style="1" customWidth="1"/>
    <col min="13067" max="13067" width="1.140625" style="1" customWidth="1"/>
    <col min="13068" max="13068" width="11.28515625" style="1" customWidth="1"/>
    <col min="13069" max="13069" width="12.7109375" style="1" customWidth="1"/>
    <col min="13070" max="13070" width="11.5703125" style="1" customWidth="1"/>
    <col min="13071" max="13071" width="12.42578125" style="1" customWidth="1"/>
    <col min="13072" max="13072" width="1.5703125" style="1" customWidth="1"/>
    <col min="13073" max="13073" width="11.42578125" style="1" customWidth="1"/>
    <col min="13074" max="13074" width="12.140625" style="1" customWidth="1"/>
    <col min="13075" max="13075" width="1.7109375" style="1" customWidth="1"/>
    <col min="13076" max="13076" width="13.5703125" style="1" customWidth="1"/>
    <col min="13077" max="13313" width="9.140625" style="1"/>
    <col min="13314" max="13314" width="9.28515625" style="1" customWidth="1"/>
    <col min="13315" max="13315" width="1.7109375" style="1" customWidth="1"/>
    <col min="13316" max="13319" width="12" style="1" customWidth="1"/>
    <col min="13320" max="13320" width="11.85546875" style="1" customWidth="1"/>
    <col min="13321" max="13321" width="10.7109375" style="1" customWidth="1"/>
    <col min="13322" max="13322" width="10.5703125" style="1" customWidth="1"/>
    <col min="13323" max="13323" width="1.140625" style="1" customWidth="1"/>
    <col min="13324" max="13324" width="11.28515625" style="1" customWidth="1"/>
    <col min="13325" max="13325" width="12.7109375" style="1" customWidth="1"/>
    <col min="13326" max="13326" width="11.5703125" style="1" customWidth="1"/>
    <col min="13327" max="13327" width="12.42578125" style="1" customWidth="1"/>
    <col min="13328" max="13328" width="1.5703125" style="1" customWidth="1"/>
    <col min="13329" max="13329" width="11.42578125" style="1" customWidth="1"/>
    <col min="13330" max="13330" width="12.140625" style="1" customWidth="1"/>
    <col min="13331" max="13331" width="1.7109375" style="1" customWidth="1"/>
    <col min="13332" max="13332" width="13.5703125" style="1" customWidth="1"/>
    <col min="13333" max="13569" width="9.140625" style="1"/>
    <col min="13570" max="13570" width="9.28515625" style="1" customWidth="1"/>
    <col min="13571" max="13571" width="1.7109375" style="1" customWidth="1"/>
    <col min="13572" max="13575" width="12" style="1" customWidth="1"/>
    <col min="13576" max="13576" width="11.85546875" style="1" customWidth="1"/>
    <col min="13577" max="13577" width="10.7109375" style="1" customWidth="1"/>
    <col min="13578" max="13578" width="10.5703125" style="1" customWidth="1"/>
    <col min="13579" max="13579" width="1.140625" style="1" customWidth="1"/>
    <col min="13580" max="13580" width="11.28515625" style="1" customWidth="1"/>
    <col min="13581" max="13581" width="12.7109375" style="1" customWidth="1"/>
    <col min="13582" max="13582" width="11.5703125" style="1" customWidth="1"/>
    <col min="13583" max="13583" width="12.42578125" style="1" customWidth="1"/>
    <col min="13584" max="13584" width="1.5703125" style="1" customWidth="1"/>
    <col min="13585" max="13585" width="11.42578125" style="1" customWidth="1"/>
    <col min="13586" max="13586" width="12.140625" style="1" customWidth="1"/>
    <col min="13587" max="13587" width="1.7109375" style="1" customWidth="1"/>
    <col min="13588" max="13588" width="13.5703125" style="1" customWidth="1"/>
    <col min="13589" max="13825" width="9.140625" style="1"/>
    <col min="13826" max="13826" width="9.28515625" style="1" customWidth="1"/>
    <col min="13827" max="13827" width="1.7109375" style="1" customWidth="1"/>
    <col min="13828" max="13831" width="12" style="1" customWidth="1"/>
    <col min="13832" max="13832" width="11.85546875" style="1" customWidth="1"/>
    <col min="13833" max="13833" width="10.7109375" style="1" customWidth="1"/>
    <col min="13834" max="13834" width="10.5703125" style="1" customWidth="1"/>
    <col min="13835" max="13835" width="1.140625" style="1" customWidth="1"/>
    <col min="13836" max="13836" width="11.28515625" style="1" customWidth="1"/>
    <col min="13837" max="13837" width="12.7109375" style="1" customWidth="1"/>
    <col min="13838" max="13838" width="11.5703125" style="1" customWidth="1"/>
    <col min="13839" max="13839" width="12.42578125" style="1" customWidth="1"/>
    <col min="13840" max="13840" width="1.5703125" style="1" customWidth="1"/>
    <col min="13841" max="13841" width="11.42578125" style="1" customWidth="1"/>
    <col min="13842" max="13842" width="12.140625" style="1" customWidth="1"/>
    <col min="13843" max="13843" width="1.7109375" style="1" customWidth="1"/>
    <col min="13844" max="13844" width="13.5703125" style="1" customWidth="1"/>
    <col min="13845" max="14081" width="9.140625" style="1"/>
    <col min="14082" max="14082" width="9.28515625" style="1" customWidth="1"/>
    <col min="14083" max="14083" width="1.7109375" style="1" customWidth="1"/>
    <col min="14084" max="14087" width="12" style="1" customWidth="1"/>
    <col min="14088" max="14088" width="11.85546875" style="1" customWidth="1"/>
    <col min="14089" max="14089" width="10.7109375" style="1" customWidth="1"/>
    <col min="14090" max="14090" width="10.5703125" style="1" customWidth="1"/>
    <col min="14091" max="14091" width="1.140625" style="1" customWidth="1"/>
    <col min="14092" max="14092" width="11.28515625" style="1" customWidth="1"/>
    <col min="14093" max="14093" width="12.7109375" style="1" customWidth="1"/>
    <col min="14094" max="14094" width="11.5703125" style="1" customWidth="1"/>
    <col min="14095" max="14095" width="12.42578125" style="1" customWidth="1"/>
    <col min="14096" max="14096" width="1.5703125" style="1" customWidth="1"/>
    <col min="14097" max="14097" width="11.42578125" style="1" customWidth="1"/>
    <col min="14098" max="14098" width="12.140625" style="1" customWidth="1"/>
    <col min="14099" max="14099" width="1.7109375" style="1" customWidth="1"/>
    <col min="14100" max="14100" width="13.5703125" style="1" customWidth="1"/>
    <col min="14101" max="14337" width="9.140625" style="1"/>
    <col min="14338" max="14338" width="9.28515625" style="1" customWidth="1"/>
    <col min="14339" max="14339" width="1.7109375" style="1" customWidth="1"/>
    <col min="14340" max="14343" width="12" style="1" customWidth="1"/>
    <col min="14344" max="14344" width="11.85546875" style="1" customWidth="1"/>
    <col min="14345" max="14345" width="10.7109375" style="1" customWidth="1"/>
    <col min="14346" max="14346" width="10.5703125" style="1" customWidth="1"/>
    <col min="14347" max="14347" width="1.140625" style="1" customWidth="1"/>
    <col min="14348" max="14348" width="11.28515625" style="1" customWidth="1"/>
    <col min="14349" max="14349" width="12.7109375" style="1" customWidth="1"/>
    <col min="14350" max="14350" width="11.5703125" style="1" customWidth="1"/>
    <col min="14351" max="14351" width="12.42578125" style="1" customWidth="1"/>
    <col min="14352" max="14352" width="1.5703125" style="1" customWidth="1"/>
    <col min="14353" max="14353" width="11.42578125" style="1" customWidth="1"/>
    <col min="14354" max="14354" width="12.140625" style="1" customWidth="1"/>
    <col min="14355" max="14355" width="1.7109375" style="1" customWidth="1"/>
    <col min="14356" max="14356" width="13.5703125" style="1" customWidth="1"/>
    <col min="14357" max="14593" width="9.140625" style="1"/>
    <col min="14594" max="14594" width="9.28515625" style="1" customWidth="1"/>
    <col min="14595" max="14595" width="1.7109375" style="1" customWidth="1"/>
    <col min="14596" max="14599" width="12" style="1" customWidth="1"/>
    <col min="14600" max="14600" width="11.85546875" style="1" customWidth="1"/>
    <col min="14601" max="14601" width="10.7109375" style="1" customWidth="1"/>
    <col min="14602" max="14602" width="10.5703125" style="1" customWidth="1"/>
    <col min="14603" max="14603" width="1.140625" style="1" customWidth="1"/>
    <col min="14604" max="14604" width="11.28515625" style="1" customWidth="1"/>
    <col min="14605" max="14605" width="12.7109375" style="1" customWidth="1"/>
    <col min="14606" max="14606" width="11.5703125" style="1" customWidth="1"/>
    <col min="14607" max="14607" width="12.42578125" style="1" customWidth="1"/>
    <col min="14608" max="14608" width="1.5703125" style="1" customWidth="1"/>
    <col min="14609" max="14609" width="11.42578125" style="1" customWidth="1"/>
    <col min="14610" max="14610" width="12.140625" style="1" customWidth="1"/>
    <col min="14611" max="14611" width="1.7109375" style="1" customWidth="1"/>
    <col min="14612" max="14612" width="13.5703125" style="1" customWidth="1"/>
    <col min="14613" max="14849" width="9.140625" style="1"/>
    <col min="14850" max="14850" width="9.28515625" style="1" customWidth="1"/>
    <col min="14851" max="14851" width="1.7109375" style="1" customWidth="1"/>
    <col min="14852" max="14855" width="12" style="1" customWidth="1"/>
    <col min="14856" max="14856" width="11.85546875" style="1" customWidth="1"/>
    <col min="14857" max="14857" width="10.7109375" style="1" customWidth="1"/>
    <col min="14858" max="14858" width="10.5703125" style="1" customWidth="1"/>
    <col min="14859" max="14859" width="1.140625" style="1" customWidth="1"/>
    <col min="14860" max="14860" width="11.28515625" style="1" customWidth="1"/>
    <col min="14861" max="14861" width="12.7109375" style="1" customWidth="1"/>
    <col min="14862" max="14862" width="11.5703125" style="1" customWidth="1"/>
    <col min="14863" max="14863" width="12.42578125" style="1" customWidth="1"/>
    <col min="14864" max="14864" width="1.5703125" style="1" customWidth="1"/>
    <col min="14865" max="14865" width="11.42578125" style="1" customWidth="1"/>
    <col min="14866" max="14866" width="12.140625" style="1" customWidth="1"/>
    <col min="14867" max="14867" width="1.7109375" style="1" customWidth="1"/>
    <col min="14868" max="14868" width="13.5703125" style="1" customWidth="1"/>
    <col min="14869" max="15105" width="9.140625" style="1"/>
    <col min="15106" max="15106" width="9.28515625" style="1" customWidth="1"/>
    <col min="15107" max="15107" width="1.7109375" style="1" customWidth="1"/>
    <col min="15108" max="15111" width="12" style="1" customWidth="1"/>
    <col min="15112" max="15112" width="11.85546875" style="1" customWidth="1"/>
    <col min="15113" max="15113" width="10.7109375" style="1" customWidth="1"/>
    <col min="15114" max="15114" width="10.5703125" style="1" customWidth="1"/>
    <col min="15115" max="15115" width="1.140625" style="1" customWidth="1"/>
    <col min="15116" max="15116" width="11.28515625" style="1" customWidth="1"/>
    <col min="15117" max="15117" width="12.7109375" style="1" customWidth="1"/>
    <col min="15118" max="15118" width="11.5703125" style="1" customWidth="1"/>
    <col min="15119" max="15119" width="12.42578125" style="1" customWidth="1"/>
    <col min="15120" max="15120" width="1.5703125" style="1" customWidth="1"/>
    <col min="15121" max="15121" width="11.42578125" style="1" customWidth="1"/>
    <col min="15122" max="15122" width="12.140625" style="1" customWidth="1"/>
    <col min="15123" max="15123" width="1.7109375" style="1" customWidth="1"/>
    <col min="15124" max="15124" width="13.5703125" style="1" customWidth="1"/>
    <col min="15125" max="15361" width="9.140625" style="1"/>
    <col min="15362" max="15362" width="9.28515625" style="1" customWidth="1"/>
    <col min="15363" max="15363" width="1.7109375" style="1" customWidth="1"/>
    <col min="15364" max="15367" width="12" style="1" customWidth="1"/>
    <col min="15368" max="15368" width="11.85546875" style="1" customWidth="1"/>
    <col min="15369" max="15369" width="10.7109375" style="1" customWidth="1"/>
    <col min="15370" max="15370" width="10.5703125" style="1" customWidth="1"/>
    <col min="15371" max="15371" width="1.140625" style="1" customWidth="1"/>
    <col min="15372" max="15372" width="11.28515625" style="1" customWidth="1"/>
    <col min="15373" max="15373" width="12.7109375" style="1" customWidth="1"/>
    <col min="15374" max="15374" width="11.5703125" style="1" customWidth="1"/>
    <col min="15375" max="15375" width="12.42578125" style="1" customWidth="1"/>
    <col min="15376" max="15376" width="1.5703125" style="1" customWidth="1"/>
    <col min="15377" max="15377" width="11.42578125" style="1" customWidth="1"/>
    <col min="15378" max="15378" width="12.140625" style="1" customWidth="1"/>
    <col min="15379" max="15379" width="1.7109375" style="1" customWidth="1"/>
    <col min="15380" max="15380" width="13.5703125" style="1" customWidth="1"/>
    <col min="15381" max="15617" width="9.140625" style="1"/>
    <col min="15618" max="15618" width="9.28515625" style="1" customWidth="1"/>
    <col min="15619" max="15619" width="1.7109375" style="1" customWidth="1"/>
    <col min="15620" max="15623" width="12" style="1" customWidth="1"/>
    <col min="15624" max="15624" width="11.85546875" style="1" customWidth="1"/>
    <col min="15625" max="15625" width="10.7109375" style="1" customWidth="1"/>
    <col min="15626" max="15626" width="10.5703125" style="1" customWidth="1"/>
    <col min="15627" max="15627" width="1.140625" style="1" customWidth="1"/>
    <col min="15628" max="15628" width="11.28515625" style="1" customWidth="1"/>
    <col min="15629" max="15629" width="12.7109375" style="1" customWidth="1"/>
    <col min="15630" max="15630" width="11.5703125" style="1" customWidth="1"/>
    <col min="15631" max="15631" width="12.42578125" style="1" customWidth="1"/>
    <col min="15632" max="15632" width="1.5703125" style="1" customWidth="1"/>
    <col min="15633" max="15633" width="11.42578125" style="1" customWidth="1"/>
    <col min="15634" max="15634" width="12.140625" style="1" customWidth="1"/>
    <col min="15635" max="15635" width="1.7109375" style="1" customWidth="1"/>
    <col min="15636" max="15636" width="13.5703125" style="1" customWidth="1"/>
    <col min="15637" max="15873" width="9.140625" style="1"/>
    <col min="15874" max="15874" width="9.28515625" style="1" customWidth="1"/>
    <col min="15875" max="15875" width="1.7109375" style="1" customWidth="1"/>
    <col min="15876" max="15879" width="12" style="1" customWidth="1"/>
    <col min="15880" max="15880" width="11.85546875" style="1" customWidth="1"/>
    <col min="15881" max="15881" width="10.7109375" style="1" customWidth="1"/>
    <col min="15882" max="15882" width="10.5703125" style="1" customWidth="1"/>
    <col min="15883" max="15883" width="1.140625" style="1" customWidth="1"/>
    <col min="15884" max="15884" width="11.28515625" style="1" customWidth="1"/>
    <col min="15885" max="15885" width="12.7109375" style="1" customWidth="1"/>
    <col min="15886" max="15886" width="11.5703125" style="1" customWidth="1"/>
    <col min="15887" max="15887" width="12.42578125" style="1" customWidth="1"/>
    <col min="15888" max="15888" width="1.5703125" style="1" customWidth="1"/>
    <col min="15889" max="15889" width="11.42578125" style="1" customWidth="1"/>
    <col min="15890" max="15890" width="12.140625" style="1" customWidth="1"/>
    <col min="15891" max="15891" width="1.7109375" style="1" customWidth="1"/>
    <col min="15892" max="15892" width="13.5703125" style="1" customWidth="1"/>
    <col min="15893" max="16129" width="9.140625" style="1"/>
    <col min="16130" max="16130" width="9.28515625" style="1" customWidth="1"/>
    <col min="16131" max="16131" width="1.7109375" style="1" customWidth="1"/>
    <col min="16132" max="16135" width="12" style="1" customWidth="1"/>
    <col min="16136" max="16136" width="11.85546875" style="1" customWidth="1"/>
    <col min="16137" max="16137" width="10.7109375" style="1" customWidth="1"/>
    <col min="16138" max="16138" width="10.5703125" style="1" customWidth="1"/>
    <col min="16139" max="16139" width="1.140625" style="1" customWidth="1"/>
    <col min="16140" max="16140" width="11.28515625" style="1" customWidth="1"/>
    <col min="16141" max="16141" width="12.7109375" style="1" customWidth="1"/>
    <col min="16142" max="16142" width="11.5703125" style="1" customWidth="1"/>
    <col min="16143" max="16143" width="12.42578125" style="1" customWidth="1"/>
    <col min="16144" max="16144" width="1.5703125" style="1" customWidth="1"/>
    <col min="16145" max="16145" width="11.42578125" style="1" customWidth="1"/>
    <col min="16146" max="16146" width="12.140625" style="1" customWidth="1"/>
    <col min="16147" max="16147" width="1.7109375" style="1" customWidth="1"/>
    <col min="16148" max="16148" width="13.5703125" style="1" customWidth="1"/>
    <col min="16149" max="16384" width="9.140625" style="1"/>
  </cols>
  <sheetData>
    <row r="1" spans="1:27" customFormat="1" ht="18" x14ac:dyDescent="0.25">
      <c r="A1" s="70" t="s">
        <v>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 customFormat="1" ht="15.75" x14ac:dyDescent="0.25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s="2" customFormat="1" ht="15.75" x14ac:dyDescent="0.25">
      <c r="A3" s="71" t="s">
        <v>49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s="2" customFormat="1" ht="14.25" customHeight="1" x14ac:dyDescent="0.25">
      <c r="A4" s="72" t="s">
        <v>50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s="2" customFormat="1" ht="15.75" x14ac:dyDescent="0.25">
      <c r="A5" s="73" t="s">
        <v>39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s="2" customFormat="1" x14ac:dyDescent="0.25">
      <c r="A6" s="69" t="s">
        <v>40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s="2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7" s="2" customFormat="1" x14ac:dyDescent="0.25">
      <c r="A8" s="4"/>
      <c r="B8" s="4"/>
      <c r="C8" s="5"/>
      <c r="D8" s="5"/>
      <c r="E8" s="5"/>
      <c r="F8" s="5"/>
      <c r="G8" s="5"/>
      <c r="H8" s="6"/>
      <c r="I8" s="7"/>
      <c r="J8" s="6"/>
      <c r="K8" s="6"/>
      <c r="L8" s="6"/>
      <c r="M8" s="6"/>
      <c r="N8" s="6"/>
      <c r="O8" s="6"/>
      <c r="P8" s="6"/>
      <c r="Q8" s="6"/>
      <c r="R8" s="6"/>
    </row>
    <row r="9" spans="1:27" s="8" customFormat="1" ht="14.25" customHeight="1" x14ac:dyDescent="0.25">
      <c r="A9" s="57" t="s">
        <v>36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s="2" customFormat="1" ht="9" customHeight="1" x14ac:dyDescent="0.25">
      <c r="A10" s="4"/>
      <c r="B10" s="4"/>
      <c r="C10" s="5"/>
      <c r="D10" s="5"/>
      <c r="E10" s="5"/>
      <c r="F10" s="5"/>
      <c r="G10" s="5"/>
      <c r="H10" s="6"/>
      <c r="I10" s="7"/>
      <c r="J10" s="6"/>
      <c r="K10" s="6"/>
      <c r="L10" s="6"/>
      <c r="M10" s="6"/>
      <c r="N10" s="6"/>
      <c r="O10" s="6"/>
      <c r="P10" s="6"/>
      <c r="Q10" s="6"/>
      <c r="R10" s="6"/>
    </row>
    <row r="11" spans="1:27" s="13" customFormat="1" ht="25.5" customHeight="1" x14ac:dyDescent="0.2">
      <c r="A11" s="9"/>
      <c r="B11" s="9"/>
      <c r="C11" s="61" t="s">
        <v>0</v>
      </c>
      <c r="D11" s="62"/>
      <c r="E11" s="62"/>
      <c r="F11" s="62"/>
      <c r="G11" s="62"/>
      <c r="H11" s="62"/>
      <c r="I11" s="62"/>
      <c r="J11" s="10"/>
      <c r="K11" s="11"/>
      <c r="L11" s="61" t="s">
        <v>1</v>
      </c>
      <c r="M11" s="62"/>
      <c r="N11" s="62"/>
      <c r="O11" s="63"/>
      <c r="P11" s="12"/>
      <c r="Q11" s="61" t="s">
        <v>2</v>
      </c>
      <c r="R11" s="63"/>
      <c r="T11" s="64" t="s">
        <v>32</v>
      </c>
      <c r="U11" s="65"/>
      <c r="W11" s="66" t="s">
        <v>51</v>
      </c>
      <c r="X11" s="67"/>
      <c r="Y11" s="67"/>
      <c r="Z11" s="67"/>
      <c r="AA11" s="68"/>
    </row>
    <row r="12" spans="1:27" s="18" customFormat="1" ht="12" x14ac:dyDescent="0.2">
      <c r="A12" s="14"/>
      <c r="B12" s="14"/>
      <c r="C12" s="15"/>
      <c r="D12" s="16" t="s">
        <v>3</v>
      </c>
      <c r="E12" s="15"/>
      <c r="F12" s="16" t="s">
        <v>4</v>
      </c>
      <c r="G12" s="15"/>
      <c r="H12" s="17" t="s">
        <v>5</v>
      </c>
      <c r="I12" s="15"/>
      <c r="J12" s="15"/>
      <c r="K12" s="15"/>
      <c r="L12" s="16" t="s">
        <v>42</v>
      </c>
      <c r="M12" s="16"/>
      <c r="N12" s="16" t="s">
        <v>3</v>
      </c>
      <c r="O12" s="16" t="s">
        <v>4</v>
      </c>
      <c r="Q12" s="21" t="s">
        <v>5</v>
      </c>
      <c r="R12" s="16" t="s">
        <v>4</v>
      </c>
      <c r="T12" s="21" t="s">
        <v>33</v>
      </c>
      <c r="U12" s="21" t="s">
        <v>33</v>
      </c>
      <c r="W12" s="16" t="s">
        <v>4</v>
      </c>
      <c r="X12" s="36"/>
      <c r="Y12" s="36"/>
      <c r="Z12" s="36"/>
      <c r="AA12" s="36" t="s">
        <v>23</v>
      </c>
    </row>
    <row r="13" spans="1:27" s="21" customFormat="1" ht="12" x14ac:dyDescent="0.2">
      <c r="A13" s="19"/>
      <c r="B13" s="19"/>
      <c r="C13" s="16" t="s">
        <v>6</v>
      </c>
      <c r="D13" s="20" t="s">
        <v>7</v>
      </c>
      <c r="E13" s="16" t="s">
        <v>6</v>
      </c>
      <c r="F13" s="16" t="s">
        <v>8</v>
      </c>
      <c r="G13" s="16"/>
      <c r="H13" s="17" t="s">
        <v>9</v>
      </c>
      <c r="I13" s="16" t="s">
        <v>10</v>
      </c>
      <c r="J13" s="16"/>
      <c r="K13" s="16"/>
      <c r="L13" s="21" t="s">
        <v>43</v>
      </c>
      <c r="M13" s="16" t="s">
        <v>11</v>
      </c>
      <c r="N13" s="16" t="s">
        <v>11</v>
      </c>
      <c r="O13" s="16" t="s">
        <v>11</v>
      </c>
      <c r="Q13" s="21" t="s">
        <v>41</v>
      </c>
      <c r="R13" s="16" t="s">
        <v>12</v>
      </c>
      <c r="T13" s="21" t="s">
        <v>34</v>
      </c>
      <c r="U13" s="21" t="s">
        <v>34</v>
      </c>
      <c r="W13" s="16" t="s">
        <v>4</v>
      </c>
      <c r="X13" s="16" t="s">
        <v>24</v>
      </c>
      <c r="Y13" s="36" t="s">
        <v>4</v>
      </c>
      <c r="Z13" s="36" t="s">
        <v>25</v>
      </c>
      <c r="AA13" s="36" t="s">
        <v>26</v>
      </c>
    </row>
    <row r="14" spans="1:27" s="21" customFormat="1" ht="12" x14ac:dyDescent="0.2">
      <c r="A14" s="22" t="s">
        <v>13</v>
      </c>
      <c r="B14" s="22"/>
      <c r="C14" s="23" t="s">
        <v>14</v>
      </c>
      <c r="D14" s="23" t="s">
        <v>6</v>
      </c>
      <c r="E14" s="23" t="s">
        <v>15</v>
      </c>
      <c r="F14" s="23" t="s">
        <v>16</v>
      </c>
      <c r="G14" s="23"/>
      <c r="H14" s="24" t="s">
        <v>17</v>
      </c>
      <c r="I14" s="23" t="s">
        <v>18</v>
      </c>
      <c r="J14" s="20"/>
      <c r="K14" s="20"/>
      <c r="L14" s="23" t="s">
        <v>19</v>
      </c>
      <c r="M14" s="23" t="s">
        <v>20</v>
      </c>
      <c r="N14" s="23" t="s">
        <v>6</v>
      </c>
      <c r="O14" s="23" t="s">
        <v>16</v>
      </c>
      <c r="P14" s="25"/>
      <c r="Q14" s="23" t="s">
        <v>19</v>
      </c>
      <c r="R14" s="23" t="s">
        <v>16</v>
      </c>
      <c r="T14" s="43" t="s">
        <v>35</v>
      </c>
      <c r="U14" s="43" t="s">
        <v>16</v>
      </c>
      <c r="W14" s="23" t="s">
        <v>21</v>
      </c>
      <c r="X14" s="23" t="s">
        <v>27</v>
      </c>
      <c r="Y14" s="37" t="s">
        <v>28</v>
      </c>
      <c r="Z14" s="37" t="s">
        <v>29</v>
      </c>
      <c r="AA14" s="37" t="s">
        <v>30</v>
      </c>
    </row>
    <row r="15" spans="1:27" x14ac:dyDescent="0.25">
      <c r="A15" s="4">
        <v>45017</v>
      </c>
      <c r="C15" s="46">
        <f>+'[3]23-24 RW Catskills Monthly '!C14+'[4]del Lago Monthly FY 23-24'!C14+'[1]23-24 Tioga Monthly'!C14+'[2]23-24 Rivers Monthly'!C14</f>
        <v>516259844.93000007</v>
      </c>
      <c r="D15" s="46">
        <f>+'[3]23-24 RW Catskills Monthly '!D14+'[4]del Lago Monthly FY 23-24'!D14+'[1]23-24 Tioga Monthly'!D14+'[2]23-24 Rivers Monthly'!D14</f>
        <v>6467454.4100000001</v>
      </c>
      <c r="E15" s="46">
        <f>+'[3]23-24 RW Catskills Monthly '!E14+'[4]del Lago Monthly FY 23-24'!E14+'[1]23-24 Tioga Monthly'!E14+'[2]23-24 Rivers Monthly'!E14</f>
        <v>470029304.04999995</v>
      </c>
      <c r="F15" s="46">
        <f>+'[3]23-24 RW Catskills Monthly '!F14+'[4]del Lago Monthly FY 23-24'!F14+'[1]23-24 Tioga Monthly'!F14+'[2]23-24 Rivers Monthly'!F14</f>
        <v>39763086.469999999</v>
      </c>
      <c r="G15" s="46">
        <f>+'[3]23-24 RW Catskills Monthly '!G14+'[4]del Lago Monthly FY 23-24'!G14+'[1]23-24 Tioga Monthly'!G14+'[2]23-24 Rivers Monthly'!G14</f>
        <v>0</v>
      </c>
      <c r="H15" s="47">
        <f>+'[3]23-24 RW Catskills Monthly '!H14+'[4]del Lago Monthly FY 23-24'!H14+'[1]23-24 Tioga Monthly'!H14+'[2]23-24 Rivers Monthly'!H14</f>
        <v>5216</v>
      </c>
      <c r="I15" s="46">
        <f>F15/H15/30</f>
        <v>254.10970392382413</v>
      </c>
      <c r="J15" s="48"/>
      <c r="K15" s="48"/>
      <c r="L15" s="49">
        <f>+'[3]23-24 RW Catskills Monthly '!L14+'[4]del Lago Monthly FY 23-24'!L14+'[1]23-24 Tioga Monthly'!L14+'[2]23-24 Rivers Monthly'!L14</f>
        <v>311</v>
      </c>
      <c r="M15" s="53">
        <f>+'[3]23-24 RW Catskills Monthly '!M14+'[4]del Lago Monthly FY 23-24'!M14+'[1]23-24 Tioga Monthly'!M14+'[2]23-24 Rivers Monthly'!M14</f>
        <v>77616718</v>
      </c>
      <c r="N15" s="53">
        <f>+'[3]23-24 RW Catskills Monthly '!N14+'[4]del Lago Monthly FY 23-24'!N14+'[1]23-24 Tioga Monthly'!N14+'[2]23-24 Rivers Monthly'!N14</f>
        <v>493895</v>
      </c>
      <c r="O15" s="53">
        <f>+'[3]23-24 RW Catskills Monthly '!O14+'[4]del Lago Monthly FY 23-24'!O14+'[1]23-24 Tioga Monthly'!O14+'[2]23-24 Rivers Monthly'!O14</f>
        <v>17520067.18</v>
      </c>
      <c r="P15" s="49"/>
      <c r="Q15" s="49">
        <f>+'[3]23-24 RW Catskills Monthly '!Q14+'[4]del Lago Monthly FY 23-24'!Q14+'[1]23-24 Tioga Monthly'!Q14+'[2]23-24 Rivers Monthly'!Q14</f>
        <v>55</v>
      </c>
      <c r="R15" s="53">
        <f>+'[3]23-24 RW Catskills Monthly '!R14+'[4]del Lago Monthly FY 23-24'!R14+'[1]23-24 Tioga Monthly'!R14+'[2]23-24 Rivers Monthly'!R14</f>
        <v>1125551</v>
      </c>
      <c r="S15" s="49"/>
      <c r="T15" s="53">
        <f>+'[3]23-24 RW Catskills Monthly '!T14+'[4]del Lago Monthly FY 23-24'!T14+'[1]23-24 Tioga Monthly'!T14+'[2]23-24 Rivers Monthly'!T14</f>
        <v>5549535.5500000007</v>
      </c>
      <c r="U15" s="53">
        <f>+'[3]23-24 RW Catskills Monthly '!U14+'[4]del Lago Monthly FY 23-24'!U14+'[1]23-24 Tioga Monthly'!U14+'[2]23-24 Rivers Monthly'!U14</f>
        <v>444481.67999999993</v>
      </c>
      <c r="V15"/>
      <c r="W15" s="46">
        <f>F15+O15+R15+U15</f>
        <v>58853186.329999998</v>
      </c>
      <c r="X15" s="30">
        <f>+'[1]23-24 Tioga Monthly'!C36+'[2]23-24 Rivers Monthly'!C36+'[3]23-24 RW Catskills Monthly '!C36+'[4]del Lago Monthly FY 23-24'!C36</f>
        <v>45015250.402999997</v>
      </c>
      <c r="Y15" s="30">
        <f>+'[1]23-24 Tioga Monthly'!D36+'[2]23-24 Rivers Monthly'!D36+'[3]23-24 RW Catskills Monthly '!D36+'[4]del Lago Monthly FY 23-24'!D36</f>
        <v>13837935.926999997</v>
      </c>
      <c r="Z15" s="46">
        <f>+'[3]23-24 RW Catskills Monthly '!E36+'[4]del Lago Monthly FY 23-24'!E36+'[1]23-24 Tioga Monthly'!E36+'[2]23-24 Rivers Monthly'!E36</f>
        <v>49981.17</v>
      </c>
      <c r="AA15" s="46">
        <f>+'[3]23-24 RW Catskills Monthly '!F36+'[4]del Lago Monthly FY 23-24'!F36+'[1]23-24 Tioga Monthly'!F36+'[2]23-24 Rivers Monthly'!F36</f>
        <v>6000</v>
      </c>
    </row>
    <row r="16" spans="1:27" x14ac:dyDescent="0.25">
      <c r="A16" s="4">
        <v>45047</v>
      </c>
      <c r="C16" s="46">
        <f>+'[3]23-24 RW Catskills Monthly '!C15+'[4]del Lago Monthly FY 23-24'!C15+'[1]23-24 Tioga Monthly'!C15+'[2]23-24 Rivers Monthly'!C15</f>
        <v>507612830.27999997</v>
      </c>
      <c r="D16" s="46">
        <f>+'[3]23-24 RW Catskills Monthly '!D15+'[4]del Lago Monthly FY 23-24'!D15+'[1]23-24 Tioga Monthly'!D15+'[2]23-24 Rivers Monthly'!D15</f>
        <v>6819746.4400000004</v>
      </c>
      <c r="E16" s="46">
        <f>+'[3]23-24 RW Catskills Monthly '!E15+'[4]del Lago Monthly FY 23-24'!E15+'[1]23-24 Tioga Monthly'!E15+'[2]23-24 Rivers Monthly'!E15</f>
        <v>461390048.51999998</v>
      </c>
      <c r="F16" s="46">
        <f>+'[3]23-24 RW Catskills Monthly '!F15+'[4]del Lago Monthly FY 23-24'!F15+'[1]23-24 Tioga Monthly'!F15+'[2]23-24 Rivers Monthly'!F15</f>
        <v>39403035.32</v>
      </c>
      <c r="G16" s="46">
        <f>+'[3]23-24 RW Catskills Monthly '!G15+'[4]del Lago Monthly FY 23-24'!G15+'[1]23-24 Tioga Monthly'!G15+'[2]23-24 Rivers Monthly'!G15</f>
        <v>0</v>
      </c>
      <c r="H16" s="47">
        <f>+'[3]23-24 RW Catskills Monthly '!H15+'[4]del Lago Monthly FY 23-24'!H15+'[1]23-24 Tioga Monthly'!H15+'[2]23-24 Rivers Monthly'!H15</f>
        <v>5210</v>
      </c>
      <c r="I16" s="46">
        <f>+F16/H16/31</f>
        <v>243.96653656120364</v>
      </c>
      <c r="J16" s="48"/>
      <c r="K16" s="48"/>
      <c r="L16" s="49">
        <f>+'[3]23-24 RW Catskills Monthly '!L15+'[4]del Lago Monthly FY 23-24'!L15+'[1]23-24 Tioga Monthly'!L15+'[2]23-24 Rivers Monthly'!L15</f>
        <v>309</v>
      </c>
      <c r="M16" s="53">
        <f>+'[3]23-24 RW Catskills Monthly '!M15+'[4]del Lago Monthly FY 23-24'!M15+'[1]23-24 Tioga Monthly'!M15+'[2]23-24 Rivers Monthly'!M15</f>
        <v>78228008</v>
      </c>
      <c r="N16" s="53">
        <f>+'[3]23-24 RW Catskills Monthly '!N15+'[4]del Lago Monthly FY 23-24'!N15+'[1]23-24 Tioga Monthly'!N15+'[2]23-24 Rivers Monthly'!N15</f>
        <v>529225</v>
      </c>
      <c r="O16" s="53">
        <f>+'[3]23-24 RW Catskills Monthly '!O15+'[4]del Lago Monthly FY 23-24'!O15+'[1]23-24 Tioga Monthly'!O15+'[2]23-24 Rivers Monthly'!O15</f>
        <v>14611565.619999999</v>
      </c>
      <c r="P16" s="49"/>
      <c r="Q16" s="49">
        <f>+'[3]23-24 RW Catskills Monthly '!Q15+'[4]del Lago Monthly FY 23-24'!Q15+'[1]23-24 Tioga Monthly'!Q15+'[2]23-24 Rivers Monthly'!Q15</f>
        <v>55</v>
      </c>
      <c r="R16" s="53">
        <f>+'[3]23-24 RW Catskills Monthly '!R15+'[4]del Lago Monthly FY 23-24'!R15+'[1]23-24 Tioga Monthly'!R15+'[2]23-24 Rivers Monthly'!R15</f>
        <v>874790</v>
      </c>
      <c r="S16" s="49"/>
      <c r="T16" s="53">
        <f>+'[3]23-24 RW Catskills Monthly '!T15+'[4]del Lago Monthly FY 23-24'!T15+'[1]23-24 Tioga Monthly'!T15+'[2]23-24 Rivers Monthly'!T15</f>
        <v>5210809.8800000008</v>
      </c>
      <c r="U16" s="53">
        <f>+'[3]23-24 RW Catskills Monthly '!U15+'[4]del Lago Monthly FY 23-24'!U15+'[1]23-24 Tioga Monthly'!U15+'[2]23-24 Rivers Monthly'!U15</f>
        <v>675036.84</v>
      </c>
      <c r="V16"/>
      <c r="W16" s="46">
        <f>F16+O16+R16+U16</f>
        <v>55564427.780000001</v>
      </c>
      <c r="X16" s="30">
        <f>+'[1]23-24 Tioga Monthly'!C37+'[2]23-24 Rivers Monthly'!C37+'[3]23-24 RW Catskills Monthly '!C37+'[4]del Lago Monthly FY 23-24'!C37</f>
        <v>42127377.937999994</v>
      </c>
      <c r="Y16" s="30">
        <f>+'[1]23-24 Tioga Monthly'!D37+'[2]23-24 Rivers Monthly'!D37+'[3]23-24 RW Catskills Monthly '!D37+'[4]del Lago Monthly FY 23-24'!D37</f>
        <v>13437049.842</v>
      </c>
      <c r="Z16" s="46">
        <f>+'[3]23-24 RW Catskills Monthly '!E37+'[4]del Lago Monthly FY 23-24'!E37+'[1]23-24 Tioga Monthly'!E37+'[2]23-24 Rivers Monthly'!E37</f>
        <v>69984.709999999992</v>
      </c>
      <c r="AA16" s="46">
        <f>+'[3]23-24 RW Catskills Monthly '!F37+'[4]del Lago Monthly FY 23-24'!F37+'[1]23-24 Tioga Monthly'!F37+'[2]23-24 Rivers Monthly'!F37</f>
        <v>-3635</v>
      </c>
    </row>
    <row r="17" spans="1:27" x14ac:dyDescent="0.25">
      <c r="A17" s="4">
        <v>45078</v>
      </c>
      <c r="C17" s="46">
        <f>+'[3]23-24 RW Catskills Monthly '!C16+'[4]del Lago Monthly FY 23-24'!C16+'[1]23-24 Tioga Monthly'!C16+'[2]23-24 Rivers Monthly'!C16</f>
        <v>511831432.30000001</v>
      </c>
      <c r="D17" s="46">
        <f>+'[3]23-24 RW Catskills Monthly '!D16+'[4]del Lago Monthly FY 23-24'!D16+'[1]23-24 Tioga Monthly'!D16+'[2]23-24 Rivers Monthly'!D16</f>
        <v>6693717.6600000001</v>
      </c>
      <c r="E17" s="46">
        <f>+'[3]23-24 RW Catskills Monthly '!E16+'[4]del Lago Monthly FY 23-24'!E16+'[1]23-24 Tioga Monthly'!E16+'[2]23-24 Rivers Monthly'!E16</f>
        <v>465785443.44</v>
      </c>
      <c r="F17" s="46">
        <f>+'[3]23-24 RW Catskills Monthly '!F16+'[4]del Lago Monthly FY 23-24'!F16+'[1]23-24 Tioga Monthly'!F16+'[2]23-24 Rivers Monthly'!F16</f>
        <v>39352271.200000003</v>
      </c>
      <c r="G17" s="46">
        <f>+'[3]23-24 RW Catskills Monthly '!G16+'[4]del Lago Monthly FY 23-24'!G16+'[1]23-24 Tioga Monthly'!G16+'[2]23-24 Rivers Monthly'!G16</f>
        <v>0</v>
      </c>
      <c r="H17" s="47">
        <f>+'[3]23-24 RW Catskills Monthly '!H16+'[4]del Lago Monthly FY 23-24'!H16+'[1]23-24 Tioga Monthly'!H16+'[2]23-24 Rivers Monthly'!H16</f>
        <v>5210</v>
      </c>
      <c r="I17" s="46">
        <f>+F17/H17/30</f>
        <v>251.77396801023676</v>
      </c>
      <c r="J17" s="48"/>
      <c r="K17" s="48"/>
      <c r="L17" s="49">
        <f>+'[3]23-24 RW Catskills Monthly '!L16+'[4]del Lago Monthly FY 23-24'!L16+'[1]23-24 Tioga Monthly'!L16+'[2]23-24 Rivers Monthly'!L16</f>
        <v>306</v>
      </c>
      <c r="M17" s="53">
        <f>+'[3]23-24 RW Catskills Monthly '!M16+'[4]del Lago Monthly FY 23-24'!M16+'[1]23-24 Tioga Monthly'!M16+'[2]23-24 Rivers Monthly'!M16</f>
        <v>75930898.049999997</v>
      </c>
      <c r="N17" s="53">
        <f>+'[3]23-24 RW Catskills Monthly '!N16+'[4]del Lago Monthly FY 23-24'!N16+'[1]23-24 Tioga Monthly'!N16+'[2]23-24 Rivers Monthly'!N16</f>
        <v>490350</v>
      </c>
      <c r="O17" s="53">
        <f>+'[3]23-24 RW Catskills Monthly '!O16+'[4]del Lago Monthly FY 23-24'!O16+'[1]23-24 Tioga Monthly'!O16+'[2]23-24 Rivers Monthly'!O16</f>
        <v>16514142.970000001</v>
      </c>
      <c r="P17" s="49"/>
      <c r="Q17" s="49">
        <f>+'[3]23-24 RW Catskills Monthly '!Q16+'[4]del Lago Monthly FY 23-24'!Q16+'[1]23-24 Tioga Monthly'!Q16+'[2]23-24 Rivers Monthly'!Q16</f>
        <v>55</v>
      </c>
      <c r="R17" s="53">
        <f>+'[3]23-24 RW Catskills Monthly '!R16+'[4]del Lago Monthly FY 23-24'!R16+'[1]23-24 Tioga Monthly'!R16+'[2]23-24 Rivers Monthly'!R16</f>
        <v>939015</v>
      </c>
      <c r="S17" s="49"/>
      <c r="T17" s="53">
        <f>+'[3]23-24 RW Catskills Monthly '!T16+'[4]del Lago Monthly FY 23-24'!T16+'[1]23-24 Tioga Monthly'!T16+'[2]23-24 Rivers Monthly'!T16</f>
        <v>4598816.6500000004</v>
      </c>
      <c r="U17" s="53">
        <f>+'[3]23-24 RW Catskills Monthly '!U16+'[4]del Lago Monthly FY 23-24'!U16+'[1]23-24 Tioga Monthly'!U16+'[2]23-24 Rivers Monthly'!U16</f>
        <v>128856.08000000003</v>
      </c>
      <c r="V17"/>
      <c r="W17" s="46">
        <f t="shared" ref="W17:W26" si="0">F17+O17+R17+U17</f>
        <v>56934285.25</v>
      </c>
      <c r="X17" s="30">
        <f>+'[1]23-24 Tioga Monthly'!C38+'[2]23-24 Rivers Monthly'!C38+'[3]23-24 RW Catskills Monthly '!C38+'[4]del Lago Monthly FY 23-24'!C38</f>
        <v>43370402.484999999</v>
      </c>
      <c r="Y17" s="30">
        <f>+'[1]23-24 Tioga Monthly'!D38+'[2]23-24 Rivers Monthly'!D38+'[3]23-24 RW Catskills Monthly '!D38+'[4]del Lago Monthly FY 23-24'!D38</f>
        <v>13563882.764999999</v>
      </c>
      <c r="Z17" s="46">
        <f>+'[3]23-24 RW Catskills Monthly '!E38+'[4]del Lago Monthly FY 23-24'!E38+'[1]23-24 Tioga Monthly'!E38+'[2]23-24 Rivers Monthly'!E38</f>
        <v>69397.119999999995</v>
      </c>
      <c r="AA17" s="46">
        <f>+'[3]23-24 RW Catskills Monthly '!F38+'[4]del Lago Monthly FY 23-24'!F38+'[1]23-24 Tioga Monthly'!F38+'[2]23-24 Rivers Monthly'!F38</f>
        <v>6415.93</v>
      </c>
    </row>
    <row r="18" spans="1:27" x14ac:dyDescent="0.25">
      <c r="A18" s="4">
        <v>45108</v>
      </c>
      <c r="C18" s="46">
        <f>+'[3]23-24 RW Catskills Monthly '!C17+'[4]del Lago Monthly FY 23-24'!C17+'[1]23-24 Tioga Monthly'!C17+'[2]23-24 Rivers Monthly'!C17</f>
        <v>549015431.41000009</v>
      </c>
      <c r="D18" s="46">
        <f>+'[3]23-24 RW Catskills Monthly '!D17+'[4]del Lago Monthly FY 23-24'!D17+'[1]23-24 Tioga Monthly'!D17+'[2]23-24 Rivers Monthly'!D17</f>
        <v>6538711.5199999996</v>
      </c>
      <c r="E18" s="46">
        <f>+'[3]23-24 RW Catskills Monthly '!E17+'[4]del Lago Monthly FY 23-24'!E17+'[1]23-24 Tioga Monthly'!E17+'[2]23-24 Rivers Monthly'!E17</f>
        <v>500247513.68000007</v>
      </c>
      <c r="F18" s="46">
        <f>+'[3]23-24 RW Catskills Monthly '!F17+'[4]del Lago Monthly FY 23-24'!F17+'[1]23-24 Tioga Monthly'!F17+'[2]23-24 Rivers Monthly'!F17</f>
        <v>42229206.210000001</v>
      </c>
      <c r="G18" s="46">
        <f>+'[3]23-24 RW Catskills Monthly '!G17+'[4]del Lago Monthly FY 23-24'!G17+'[1]23-24 Tioga Monthly'!G17+'[2]23-24 Rivers Monthly'!G17</f>
        <v>0</v>
      </c>
      <c r="H18" s="47">
        <f>+'[3]23-24 RW Catskills Monthly '!H17+'[4]del Lago Monthly FY 23-24'!H17+'[1]23-24 Tioga Monthly'!H17+'[2]23-24 Rivers Monthly'!H17</f>
        <v>5210</v>
      </c>
      <c r="I18" s="46">
        <f t="shared" ref="I18:I19" si="1">+F18/H18/31</f>
        <v>261.46496322209151</v>
      </c>
      <c r="J18" s="48"/>
      <c r="K18" s="48"/>
      <c r="L18" s="49">
        <f>+'[3]23-24 RW Catskills Monthly '!L17+'[4]del Lago Monthly FY 23-24'!L17+'[1]23-24 Tioga Monthly'!L17+'[2]23-24 Rivers Monthly'!L17</f>
        <v>305</v>
      </c>
      <c r="M18" s="53">
        <f>+'[3]23-24 RW Catskills Monthly '!M17+'[4]del Lago Monthly FY 23-24'!M17+'[1]23-24 Tioga Monthly'!M17+'[2]23-24 Rivers Monthly'!M17</f>
        <v>86714610</v>
      </c>
      <c r="N18" s="53">
        <f>+'[3]23-24 RW Catskills Monthly '!N17+'[4]del Lago Monthly FY 23-24'!N17+'[1]23-24 Tioga Monthly'!N17+'[2]23-24 Rivers Monthly'!N17</f>
        <v>626410</v>
      </c>
      <c r="O18" s="53">
        <f>+'[3]23-24 RW Catskills Monthly '!O17+'[4]del Lago Monthly FY 23-24'!O17+'[1]23-24 Tioga Monthly'!O17+'[2]23-24 Rivers Monthly'!O17</f>
        <v>13426402.49</v>
      </c>
      <c r="P18" s="49"/>
      <c r="Q18" s="49">
        <f>+'[3]23-24 RW Catskills Monthly '!Q17+'[4]del Lago Monthly FY 23-24'!Q17+'[1]23-24 Tioga Monthly'!Q17+'[2]23-24 Rivers Monthly'!Q17</f>
        <v>55</v>
      </c>
      <c r="R18" s="53">
        <f>+'[3]23-24 RW Catskills Monthly '!R17+'[4]del Lago Monthly FY 23-24'!R17+'[1]23-24 Tioga Monthly'!R17+'[2]23-24 Rivers Monthly'!R17</f>
        <v>1067400</v>
      </c>
      <c r="S18" s="49"/>
      <c r="T18" s="53">
        <f>+'[3]23-24 RW Catskills Monthly '!T17+'[4]del Lago Monthly FY 23-24'!T17+'[1]23-24 Tioga Monthly'!T17+'[2]23-24 Rivers Monthly'!T17</f>
        <v>4429120.57</v>
      </c>
      <c r="U18" s="53">
        <f>+'[3]23-24 RW Catskills Monthly '!U17+'[4]del Lago Monthly FY 23-24'!U17+'[1]23-24 Tioga Monthly'!U17+'[2]23-24 Rivers Monthly'!U17</f>
        <v>378565.83999999997</v>
      </c>
      <c r="V18"/>
      <c r="W18" s="46">
        <f t="shared" si="0"/>
        <v>57101574.540000007</v>
      </c>
      <c r="X18" s="30">
        <f>+'[1]23-24 Tioga Monthly'!C39+'[2]23-24 Rivers Monthly'!C39+'[3]23-24 RW Catskills Monthly '!C39+'[4]del Lago Monthly FY 23-24'!C39</f>
        <v>42945575.844000004</v>
      </c>
      <c r="Y18" s="30">
        <f>+'[1]23-24 Tioga Monthly'!D39+'[2]23-24 Rivers Monthly'!D39+'[3]23-24 RW Catskills Monthly '!D39+'[4]del Lago Monthly FY 23-24'!D39</f>
        <v>14155998.695999999</v>
      </c>
      <c r="Z18" s="46">
        <f>+'[3]23-24 RW Catskills Monthly '!E39+'[4]del Lago Monthly FY 23-24'!E39+'[1]23-24 Tioga Monthly'!E39+'[2]23-24 Rivers Monthly'!E39</f>
        <v>58619.930000000008</v>
      </c>
      <c r="AA18" s="46">
        <f>+'[3]23-24 RW Catskills Monthly '!F39+'[4]del Lago Monthly FY 23-24'!F39+'[1]23-24 Tioga Monthly'!F39+'[2]23-24 Rivers Monthly'!F39</f>
        <v>1000</v>
      </c>
    </row>
    <row r="19" spans="1:27" x14ac:dyDescent="0.25">
      <c r="A19" s="4">
        <v>45139</v>
      </c>
      <c r="C19" s="46">
        <f>+'[3]23-24 RW Catskills Monthly '!C18+'[4]del Lago Monthly FY 23-24'!C18+'[1]23-24 Tioga Monthly'!C18+'[2]23-24 Rivers Monthly'!C18</f>
        <v>538053079.86000013</v>
      </c>
      <c r="D19" s="46">
        <f>+'[3]23-24 RW Catskills Monthly '!D18+'[4]del Lago Monthly FY 23-24'!D18+'[1]23-24 Tioga Monthly'!D18+'[2]23-24 Rivers Monthly'!D18</f>
        <v>7467880.79</v>
      </c>
      <c r="E19" s="46">
        <f>+'[3]23-24 RW Catskills Monthly '!E18+'[4]del Lago Monthly FY 23-24'!E18+'[1]23-24 Tioga Monthly'!E18+'[2]23-24 Rivers Monthly'!E18</f>
        <v>489643847.01999998</v>
      </c>
      <c r="F19" s="46">
        <f>+'[3]23-24 RW Catskills Monthly '!F18+'[4]del Lago Monthly FY 23-24'!F18+'[1]23-24 Tioga Monthly'!F18+'[2]23-24 Rivers Monthly'!F18</f>
        <v>40941352.049999997</v>
      </c>
      <c r="G19" s="46">
        <f>+'[3]23-24 RW Catskills Monthly '!G18+'[4]del Lago Monthly FY 23-24'!G18+'[1]23-24 Tioga Monthly'!G18+'[2]23-24 Rivers Monthly'!G18</f>
        <v>0</v>
      </c>
      <c r="H19" s="47">
        <f>+'[3]23-24 RW Catskills Monthly '!H18+'[4]del Lago Monthly FY 23-24'!H18+'[1]23-24 Tioga Monthly'!H18+'[2]23-24 Rivers Monthly'!H18</f>
        <v>5210</v>
      </c>
      <c r="I19" s="46">
        <f t="shared" si="1"/>
        <v>253.49112779394463</v>
      </c>
      <c r="J19" s="48"/>
      <c r="K19" s="48"/>
      <c r="L19" s="49">
        <f>+'[3]23-24 RW Catskills Monthly '!L18+'[4]del Lago Monthly FY 23-24'!L18+'[1]23-24 Tioga Monthly'!L18+'[2]23-24 Rivers Monthly'!L18</f>
        <v>304.48387096774195</v>
      </c>
      <c r="M19" s="53">
        <f>+'[3]23-24 RW Catskills Monthly '!M18+'[4]del Lago Monthly FY 23-24'!M18+'[1]23-24 Tioga Monthly'!M18+'[2]23-24 Rivers Monthly'!M18</f>
        <v>82635736.5</v>
      </c>
      <c r="N19" s="53">
        <f>+'[3]23-24 RW Catskills Monthly '!N18+'[4]del Lago Monthly FY 23-24'!N18+'[1]23-24 Tioga Monthly'!N18+'[2]23-24 Rivers Monthly'!N18</f>
        <v>732815</v>
      </c>
      <c r="O19" s="53">
        <f>+'[3]23-24 RW Catskills Monthly '!O18+'[4]del Lago Monthly FY 23-24'!O18+'[1]23-24 Tioga Monthly'!O18+'[2]23-24 Rivers Monthly'!O18</f>
        <v>16578549.779999999</v>
      </c>
      <c r="P19" s="49"/>
      <c r="Q19" s="49">
        <f>+'[3]23-24 RW Catskills Monthly '!Q18+'[4]del Lago Monthly FY 23-24'!Q18+'[1]23-24 Tioga Monthly'!Q18+'[2]23-24 Rivers Monthly'!Q18</f>
        <v>55</v>
      </c>
      <c r="R19" s="53">
        <f>+'[3]23-24 RW Catskills Monthly '!R18+'[4]del Lago Monthly FY 23-24'!R18+'[1]23-24 Tioga Monthly'!R18+'[2]23-24 Rivers Monthly'!R18</f>
        <v>951818</v>
      </c>
      <c r="S19" s="49"/>
      <c r="T19" s="53">
        <f>+'[3]23-24 RW Catskills Monthly '!T18+'[4]del Lago Monthly FY 23-24'!T18+'[1]23-24 Tioga Monthly'!T18+'[2]23-24 Rivers Monthly'!T18</f>
        <v>5395737.4399999995</v>
      </c>
      <c r="U19" s="53">
        <f>+'[3]23-24 RW Catskills Monthly '!U18+'[4]del Lago Monthly FY 23-24'!U18+'[1]23-24 Tioga Monthly'!U18+'[2]23-24 Rivers Monthly'!U18</f>
        <v>737407.88000000024</v>
      </c>
      <c r="V19"/>
      <c r="W19" s="46">
        <f t="shared" si="0"/>
        <v>59209127.710000001</v>
      </c>
      <c r="X19" s="30">
        <f>+'[1]23-24 Tioga Monthly'!C40+'[2]23-24 Rivers Monthly'!C40+'[3]23-24 RW Catskills Monthly '!C40+'[4]del Lago Monthly FY 23-24'!C40</f>
        <v>45099944.528999999</v>
      </c>
      <c r="Y19" s="30">
        <f>+'[1]23-24 Tioga Monthly'!D40+'[2]23-24 Rivers Monthly'!D40+'[3]23-24 RW Catskills Monthly '!D40+'[4]del Lago Monthly FY 23-24'!D40</f>
        <v>14109183.180999998</v>
      </c>
      <c r="Z19" s="46">
        <f>+'[3]23-24 RW Catskills Monthly '!E40+'[4]del Lago Monthly FY 23-24'!E40+'[1]23-24 Tioga Monthly'!E40+'[2]23-24 Rivers Monthly'!E40</f>
        <v>60084.42</v>
      </c>
      <c r="AA19" s="46">
        <f>+'[3]23-24 RW Catskills Monthly '!F40+'[4]del Lago Monthly FY 23-24'!F40+'[1]23-24 Tioga Monthly'!F40+'[2]23-24 Rivers Monthly'!F40</f>
        <v>0</v>
      </c>
    </row>
    <row r="20" spans="1:27" x14ac:dyDescent="0.25">
      <c r="A20" s="4">
        <v>45170</v>
      </c>
      <c r="C20" s="46">
        <f>+'[3]23-24 RW Catskills Monthly '!C19+'[4]del Lago Monthly FY 23-24'!C19+'[1]23-24 Tioga Monthly'!C19+'[2]23-24 Rivers Monthly'!C19</f>
        <v>515448275.20999992</v>
      </c>
      <c r="D20" s="46">
        <f>+'[3]23-24 RW Catskills Monthly '!D19+'[4]del Lago Monthly FY 23-24'!D19+'[1]23-24 Tioga Monthly'!D19+'[2]23-24 Rivers Monthly'!D19</f>
        <v>6626830.0800000001</v>
      </c>
      <c r="E20" s="46">
        <f>+'[3]23-24 RW Catskills Monthly '!E19+'[4]del Lago Monthly FY 23-24'!E19+'[1]23-24 Tioga Monthly'!E19+'[2]23-24 Rivers Monthly'!E19</f>
        <v>468780753.02999997</v>
      </c>
      <c r="F20" s="46">
        <f>+'[3]23-24 RW Catskills Monthly '!F19+'[4]del Lago Monthly FY 23-24'!F19+'[1]23-24 Tioga Monthly'!F19+'[2]23-24 Rivers Monthly'!F19</f>
        <v>40040692.099999994</v>
      </c>
      <c r="G20" s="46">
        <f>+'[3]23-24 RW Catskills Monthly '!G19+'[4]del Lago Monthly FY 23-24'!G19+'[1]23-24 Tioga Monthly'!G19+'[2]23-24 Rivers Monthly'!G19</f>
        <v>0</v>
      </c>
      <c r="H20" s="47">
        <f>+'[3]23-24 RW Catskills Monthly '!H19+'[4]del Lago Monthly FY 23-24'!H19+'[1]23-24 Tioga Monthly'!H19+'[2]23-24 Rivers Monthly'!H19</f>
        <v>5210</v>
      </c>
      <c r="I20" s="46">
        <f>+F20/H20/30</f>
        <v>256.1784523352527</v>
      </c>
      <c r="J20" s="48"/>
      <c r="K20" s="48"/>
      <c r="L20" s="49">
        <f>+'[3]23-24 RW Catskills Monthly '!L19+'[4]del Lago Monthly FY 23-24'!L19+'[1]23-24 Tioga Monthly'!L19+'[2]23-24 Rivers Monthly'!L19</f>
        <v>304</v>
      </c>
      <c r="M20" s="53">
        <f>+'[3]23-24 RW Catskills Monthly '!M19+'[4]del Lago Monthly FY 23-24'!M19+'[1]23-24 Tioga Monthly'!M19+'[2]23-24 Rivers Monthly'!M19</f>
        <v>76290629</v>
      </c>
      <c r="N20" s="53">
        <f>+'[3]23-24 RW Catskills Monthly '!N19+'[4]del Lago Monthly FY 23-24'!N19+'[1]23-24 Tioga Monthly'!N19+'[2]23-24 Rivers Monthly'!N19</f>
        <v>678510</v>
      </c>
      <c r="O20" s="53">
        <f>+'[3]23-24 RW Catskills Monthly '!O19+'[4]del Lago Monthly FY 23-24'!O19+'[1]23-24 Tioga Monthly'!O19+'[2]23-24 Rivers Monthly'!O19</f>
        <v>17322987.449999999</v>
      </c>
      <c r="P20" s="49"/>
      <c r="Q20" s="49">
        <f>+'[3]23-24 RW Catskills Monthly '!Q19+'[4]del Lago Monthly FY 23-24'!Q19+'[1]23-24 Tioga Monthly'!Q19+'[2]23-24 Rivers Monthly'!Q19</f>
        <v>55</v>
      </c>
      <c r="R20" s="53">
        <f>+'[3]23-24 RW Catskills Monthly '!R19+'[4]del Lago Monthly FY 23-24'!R19+'[1]23-24 Tioga Monthly'!R19+'[2]23-24 Rivers Monthly'!R19</f>
        <v>933929</v>
      </c>
      <c r="S20" s="49"/>
      <c r="T20" s="53">
        <f>+'[3]23-24 RW Catskills Monthly '!T19+'[4]del Lago Monthly FY 23-24'!T19+'[1]23-24 Tioga Monthly'!T19+'[2]23-24 Rivers Monthly'!T19</f>
        <v>8677023.4200000018</v>
      </c>
      <c r="U20" s="53">
        <f>+'[3]23-24 RW Catskills Monthly '!U19+'[4]del Lago Monthly FY 23-24'!U19+'[1]23-24 Tioga Monthly'!U19+'[2]23-24 Rivers Monthly'!U19</f>
        <v>1272121.83</v>
      </c>
      <c r="V20"/>
      <c r="W20" s="46">
        <f t="shared" si="0"/>
        <v>59569730.379999995</v>
      </c>
      <c r="X20" s="30">
        <f>+'[1]23-24 Tioga Monthly'!C41+'[2]23-24 Rivers Monthly'!C41+'[3]23-24 RW Catskills Monthly '!C41+'[4]del Lago Monthly FY 23-24'!C41</f>
        <v>45604618.921999991</v>
      </c>
      <c r="Y20" s="30">
        <f>+'[1]23-24 Tioga Monthly'!D41+'[2]23-24 Rivers Monthly'!D41+'[3]23-24 RW Catskills Monthly '!D41+'[4]del Lago Monthly FY 23-24'!D41</f>
        <v>13965111.457999997</v>
      </c>
      <c r="Z20" s="46">
        <f>+'[3]23-24 RW Catskills Monthly '!E41+'[4]del Lago Monthly FY 23-24'!E41+'[1]23-24 Tioga Monthly'!E41+'[2]23-24 Rivers Monthly'!E41</f>
        <v>98203.290000000008</v>
      </c>
      <c r="AA20" s="46">
        <f>+'[3]23-24 RW Catskills Monthly '!F41+'[4]del Lago Monthly FY 23-24'!F41+'[1]23-24 Tioga Monthly'!F41+'[2]23-24 Rivers Monthly'!F41</f>
        <v>15825.94</v>
      </c>
    </row>
    <row r="21" spans="1:27" x14ac:dyDescent="0.25">
      <c r="A21" s="4">
        <v>45200</v>
      </c>
      <c r="C21" s="46">
        <f>+'[3]23-24 RW Catskills Monthly '!C20+'[4]del Lago Monthly FY 23-24'!C20+'[1]23-24 Tioga Monthly'!C20+'[2]23-24 Rivers Monthly'!C20</f>
        <v>491743115.00999999</v>
      </c>
      <c r="D21" s="46">
        <f>+'[3]23-24 RW Catskills Monthly '!D20+'[4]del Lago Monthly FY 23-24'!D20+'[1]23-24 Tioga Monthly'!D20+'[2]23-24 Rivers Monthly'!D20</f>
        <v>6129262.6899999995</v>
      </c>
      <c r="E21" s="46">
        <f>+'[3]23-24 RW Catskills Monthly '!E20+'[4]del Lago Monthly FY 23-24'!E20+'[1]23-24 Tioga Monthly'!E20+'[2]23-24 Rivers Monthly'!E20</f>
        <v>447420860.69000006</v>
      </c>
      <c r="F21" s="46">
        <f>+'[3]23-24 RW Catskills Monthly '!F20+'[4]del Lago Monthly FY 23-24'!F20+'[1]23-24 Tioga Monthly'!F20+'[2]23-24 Rivers Monthly'!F20</f>
        <v>38192991.629999995</v>
      </c>
      <c r="G21" s="46">
        <f>+'[3]23-24 RW Catskills Monthly '!G20+'[4]del Lago Monthly FY 23-24'!G20+'[1]23-24 Tioga Monthly'!G20+'[2]23-24 Rivers Monthly'!G20</f>
        <v>0</v>
      </c>
      <c r="H21" s="47">
        <f>+'[3]23-24 RW Catskills Monthly '!H20+'[4]del Lago Monthly FY 23-24'!H20+'[1]23-24 Tioga Monthly'!H20+'[2]23-24 Rivers Monthly'!H20</f>
        <v>5210</v>
      </c>
      <c r="I21" s="46">
        <f>+F21/H21/31</f>
        <v>236.4744698780261</v>
      </c>
      <c r="J21" s="48"/>
      <c r="K21" s="48"/>
      <c r="L21" s="49">
        <f>+'[3]23-24 RW Catskills Monthly '!L20+'[4]del Lago Monthly FY 23-24'!L20+'[1]23-24 Tioga Monthly'!L20+'[2]23-24 Rivers Monthly'!L20</f>
        <v>297</v>
      </c>
      <c r="M21" s="53">
        <f>+'[3]23-24 RW Catskills Monthly '!$M$20+'[4]del Lago Monthly FY 23-24'!M20+'[1]23-24 Tioga Monthly'!M20+'[2]23-24 Rivers Monthly'!M20</f>
        <v>77613407</v>
      </c>
      <c r="N21" s="53">
        <f>+'[3]23-24 RW Catskills Monthly '!N20+'[4]del Lago Monthly FY 23-24'!N20+'[1]23-24 Tioga Monthly'!N20+'[2]23-24 Rivers Monthly'!N20</f>
        <v>762180</v>
      </c>
      <c r="O21" s="53">
        <f>+'[3]23-24 RW Catskills Monthly '!O20+'[4]del Lago Monthly FY 23-24'!O20+'[1]23-24 Tioga Monthly'!O20+'[2]23-24 Rivers Monthly'!O20</f>
        <v>15780230.540000001</v>
      </c>
      <c r="P21" s="49"/>
      <c r="Q21" s="49">
        <f>+'[3]23-24 RW Catskills Monthly '!Q20+'[4]del Lago Monthly FY 23-24'!Q20+'[1]23-24 Tioga Monthly'!Q20+'[2]23-24 Rivers Monthly'!Q20</f>
        <v>55</v>
      </c>
      <c r="R21" s="53">
        <f>+'[3]23-24 RW Catskills Monthly '!R20+'[4]del Lago Monthly FY 23-24'!R20+'[1]23-24 Tioga Monthly'!R20+'[2]23-24 Rivers Monthly'!R20</f>
        <v>923066</v>
      </c>
      <c r="S21" s="49"/>
      <c r="T21" s="53">
        <f>+'[3]23-24 RW Catskills Monthly '!T20+'[4]del Lago Monthly FY 23-24'!T20+'[1]23-24 Tioga Monthly'!T20+'[2]23-24 Rivers Monthly'!T20</f>
        <v>10310075.84</v>
      </c>
      <c r="U21" s="53">
        <f>+'[3]23-24 RW Catskills Monthly '!U20+'[4]del Lago Monthly FY 23-24'!U20+'[1]23-24 Tioga Monthly'!U20+'[2]23-24 Rivers Monthly'!U20</f>
        <v>999474.29999999981</v>
      </c>
      <c r="V21"/>
      <c r="W21" s="46">
        <f t="shared" si="0"/>
        <v>55895762.469999991</v>
      </c>
      <c r="X21" s="30">
        <f>+'[1]23-24 Tioga Monthly'!C42+'[2]23-24 Rivers Monthly'!C42+'[3]23-24 RW Catskills Monthly '!C42+'[4]del Lago Monthly FY 23-24'!C42</f>
        <v>42667587.896999992</v>
      </c>
      <c r="Y21" s="30">
        <f>+'[1]23-24 Tioga Monthly'!D42+'[2]23-24 Rivers Monthly'!D42+'[3]23-24 RW Catskills Monthly '!D42+'[4]del Lago Monthly FY 23-24'!D42</f>
        <v>13228174.572999995</v>
      </c>
      <c r="Z21" s="46">
        <f>+'[3]23-24 RW Catskills Monthly '!E42+'[4]del Lago Monthly FY 23-24'!E42+'[1]23-24 Tioga Monthly'!E42+'[2]23-24 Rivers Monthly'!E42</f>
        <v>69998.429999999993</v>
      </c>
      <c r="AA21" s="46">
        <f>+'[3]23-24 RW Catskills Monthly '!F42+'[4]del Lago Monthly FY 23-24'!F42+'[1]23-24 Tioga Monthly'!F42+'[2]23-24 Rivers Monthly'!F42</f>
        <v>7500</v>
      </c>
    </row>
    <row r="22" spans="1:27" x14ac:dyDescent="0.25">
      <c r="A22" s="4">
        <v>45231</v>
      </c>
      <c r="C22" s="46">
        <f>+'[3]23-24 RW Catskills Monthly '!C21+'[4]del Lago Monthly FY 23-24'!C21+'[1]23-24 Tioga Monthly'!C21+'[2]23-24 Rivers Monthly'!C21</f>
        <v>480390943.38999999</v>
      </c>
      <c r="D22" s="46">
        <f>+'[3]23-24 RW Catskills Monthly '!D21+'[4]del Lago Monthly FY 23-24'!D21+'[1]23-24 Tioga Monthly'!D21+'[2]23-24 Rivers Monthly'!D21</f>
        <v>6270338.9399999995</v>
      </c>
      <c r="E22" s="46">
        <f>+'[3]23-24 RW Catskills Monthly '!E21+'[4]del Lago Monthly FY 23-24'!E21+'[1]23-24 Tioga Monthly'!E21+'[2]23-24 Rivers Monthly'!E21</f>
        <v>437129957.59000003</v>
      </c>
      <c r="F22" s="46">
        <f>+'[3]23-24 RW Catskills Monthly '!F21+'[4]del Lago Monthly FY 23-24'!F21+'[1]23-24 Tioga Monthly'!F21+'[2]23-24 Rivers Monthly'!F21</f>
        <v>36990646.859999999</v>
      </c>
      <c r="G22" s="46">
        <f>+'[3]23-24 RW Catskills Monthly '!G21+'[4]del Lago Monthly FY 23-24'!G21+'[1]23-24 Tioga Monthly'!G21+'[2]23-24 Rivers Monthly'!G21</f>
        <v>0</v>
      </c>
      <c r="H22" s="47">
        <f>+'[3]23-24 RW Catskills Monthly '!H21+'[4]del Lago Monthly FY 23-24'!H21+'[1]23-24 Tioga Monthly'!H21+'[2]23-24 Rivers Monthly'!H21</f>
        <v>5210</v>
      </c>
      <c r="I22" s="46">
        <f>+F22/H22/30</f>
        <v>236.66440729366602</v>
      </c>
      <c r="J22" s="48"/>
      <c r="K22" s="48"/>
      <c r="L22" s="49">
        <f>+'[3]23-24 RW Catskills Monthly '!L21+'[4]del Lago Monthly FY 23-24'!L21+'[1]23-24 Tioga Monthly'!L21+'[2]23-24 Rivers Monthly'!L21</f>
        <v>290</v>
      </c>
      <c r="M22" s="53">
        <f>+'[3]23-24 RW Catskills Monthly '!$M$21+'[4]del Lago Monthly FY 23-24'!M21+'[1]23-24 Tioga Monthly'!M21+'[2]23-24 Rivers Monthly'!M21</f>
        <v>71679602.049999997</v>
      </c>
      <c r="N22" s="53">
        <f>+'[3]23-24 RW Catskills Monthly '!N21+'[4]del Lago Monthly FY 23-24'!N21+'[1]23-24 Tioga Monthly'!N21+'[2]23-24 Rivers Monthly'!N21</f>
        <v>739085</v>
      </c>
      <c r="O22" s="53">
        <f>+'[3]23-24 RW Catskills Monthly '!O21+'[4]del Lago Monthly FY 23-24'!O21+'[1]23-24 Tioga Monthly'!O21+'[2]23-24 Rivers Monthly'!O21</f>
        <v>15790437.460000001</v>
      </c>
      <c r="P22" s="49"/>
      <c r="Q22" s="49">
        <f>+'[3]23-24 RW Catskills Monthly '!Q21+'[4]del Lago Monthly FY 23-24'!Q21+'[1]23-24 Tioga Monthly'!Q21+'[2]23-24 Rivers Monthly'!Q21</f>
        <v>55</v>
      </c>
      <c r="R22" s="53">
        <f>+'[3]23-24 RW Catskills Monthly '!R21+'[4]del Lago Monthly FY 23-24'!R21+'[1]23-24 Tioga Monthly'!R21+'[2]23-24 Rivers Monthly'!R21</f>
        <v>933888</v>
      </c>
      <c r="S22" s="49"/>
      <c r="T22" s="53">
        <f>+'[3]23-24 RW Catskills Monthly '!T21+'[4]del Lago Monthly FY 23-24'!T21+'[1]23-24 Tioga Monthly'!T21+'[2]23-24 Rivers Monthly'!T21</f>
        <v>13037313.359999999</v>
      </c>
      <c r="U22" s="53">
        <f>+'[3]23-24 RW Catskills Monthly '!U21+'[4]del Lago Monthly FY 23-24'!U21+'[1]23-24 Tioga Monthly'!U21+'[2]23-24 Rivers Monthly'!U21</f>
        <v>388063.66000000003</v>
      </c>
      <c r="V22"/>
      <c r="W22" s="46">
        <f t="shared" si="0"/>
        <v>54103035.979999997</v>
      </c>
      <c r="X22" s="30">
        <f>+'[1]23-24 Tioga Monthly'!C43+'[2]23-24 Rivers Monthly'!C43+'[3]23-24 RW Catskills Monthly '!C43+'[4]del Lago Monthly FY 23-24'!C43</f>
        <v>41294603.009999998</v>
      </c>
      <c r="Y22" s="30">
        <f>+'[1]23-24 Tioga Monthly'!D43+'[2]23-24 Rivers Monthly'!D43+'[3]23-24 RW Catskills Monthly '!D43+'[4]del Lago Monthly FY 23-24'!D43</f>
        <v>12808432.969999999</v>
      </c>
      <c r="Z22" s="46">
        <f>+'[3]23-24 RW Catskills Monthly '!E43+'[4]del Lago Monthly FY 23-24'!E43+'[1]23-24 Tioga Monthly'!E43+'[2]23-24 Rivers Monthly'!E43</f>
        <v>91637.119999999995</v>
      </c>
      <c r="AA22" s="46">
        <f>+'[3]23-24 RW Catskills Monthly '!F43+'[4]del Lago Monthly FY 23-24'!F43+'[1]23-24 Tioga Monthly'!F43+'[2]23-24 Rivers Monthly'!F43</f>
        <v>5000</v>
      </c>
    </row>
    <row r="23" spans="1:27" x14ac:dyDescent="0.25">
      <c r="A23" s="4">
        <v>45261</v>
      </c>
      <c r="C23" s="46">
        <f>+'[3]23-24 RW Catskills Monthly '!C22+'[4]del Lago Monthly FY 23-24'!C22+'[1]23-24 Tioga Monthly'!C22+'[2]23-24 Rivers Monthly'!C22</f>
        <v>504701541.94000006</v>
      </c>
      <c r="D23" s="46">
        <f>+'[3]23-24 RW Catskills Monthly '!D22+'[4]del Lago Monthly FY 23-24'!D22+'[1]23-24 Tioga Monthly'!D22+'[2]23-24 Rivers Monthly'!D22</f>
        <v>6574693.0600000015</v>
      </c>
      <c r="E23" s="46">
        <f>+'[3]23-24 RW Catskills Monthly '!E22+'[4]del Lago Monthly FY 23-24'!E22+'[1]23-24 Tioga Monthly'!E22+'[2]23-24 Rivers Monthly'!E22</f>
        <v>458786839.26999998</v>
      </c>
      <c r="F23" s="46">
        <f>+'[3]23-24 RW Catskills Monthly '!F22+'[4]del Lago Monthly FY 23-24'!F22+'[1]23-24 Tioga Monthly'!F22+'[2]23-24 Rivers Monthly'!F22</f>
        <v>39340009.609999992</v>
      </c>
      <c r="G23" s="46">
        <f>+'[3]23-24 RW Catskills Monthly '!G22+'[4]del Lago Monthly FY 23-24'!G22+'[1]23-24 Tioga Monthly'!G22+'[2]23-24 Rivers Monthly'!G22</f>
        <v>0</v>
      </c>
      <c r="H23" s="47">
        <f>+'[3]23-24 RW Catskills Monthly '!H22+'[4]del Lago Monthly FY 23-24'!H22+'[1]23-24 Tioga Monthly'!H22+'[2]23-24 Rivers Monthly'!H22</f>
        <v>5213.2903225806449</v>
      </c>
      <c r="I23" s="46">
        <f>+F23/H23/31</f>
        <v>243.42257759324801</v>
      </c>
      <c r="J23" s="48"/>
      <c r="K23" s="48"/>
      <c r="L23" s="49">
        <f>+'[3]23-24 RW Catskills Monthly '!L22+'[4]del Lago Monthly FY 23-24'!L22+'[1]23-24 Tioga Monthly'!L22+'[2]23-24 Rivers Monthly'!L22</f>
        <v>290</v>
      </c>
      <c r="M23" s="53">
        <f>+'[3]23-24 RW Catskills Monthly '!M22+'[4]del Lago Monthly FY 23-24'!M22+'[1]23-24 Tioga Monthly'!M22+'[2]23-24 Rivers Monthly'!M22</f>
        <v>81854766</v>
      </c>
      <c r="N23" s="53">
        <f>+'[3]23-24 RW Catskills Monthly '!N22+'[4]del Lago Monthly FY 23-24'!N22+'[1]23-24 Tioga Monthly'!N22+'[2]23-24 Rivers Monthly'!N22</f>
        <v>962660</v>
      </c>
      <c r="O23" s="53">
        <f>+'[3]23-24 RW Catskills Monthly '!O22+'[4]del Lago Monthly FY 23-24'!O22+'[1]23-24 Tioga Monthly'!O22+'[2]23-24 Rivers Monthly'!O22</f>
        <v>14561658.9</v>
      </c>
      <c r="P23" s="49"/>
      <c r="Q23" s="49">
        <f>+'[3]23-24 RW Catskills Monthly '!Q22+'[4]del Lago Monthly FY 23-24'!Q22+'[1]23-24 Tioga Monthly'!Q22+'[2]23-24 Rivers Monthly'!Q22</f>
        <v>54.806451612903224</v>
      </c>
      <c r="R23" s="53">
        <f>+'[3]23-24 RW Catskills Monthly '!R22+'[4]del Lago Monthly FY 23-24'!R22+'[1]23-24 Tioga Monthly'!R22+'[2]23-24 Rivers Monthly'!R22</f>
        <v>1096782</v>
      </c>
      <c r="S23" s="49"/>
      <c r="T23" s="53">
        <f>+'[3]23-24 RW Catskills Monthly '!T22+'[4]del Lago Monthly FY 23-24'!T22+'[1]23-24 Tioga Monthly'!T22+'[2]23-24 Rivers Monthly'!T22</f>
        <v>11804817.16</v>
      </c>
      <c r="U23" s="53">
        <f>+'[3]23-24 RW Catskills Monthly '!U22+'[4]del Lago Monthly FY 23-24'!U22+'[1]23-24 Tioga Monthly'!U22+'[2]23-24 Rivers Monthly'!U22</f>
        <v>987025.72000000009</v>
      </c>
      <c r="V23"/>
      <c r="W23" s="46">
        <f t="shared" si="0"/>
        <v>55985476.229999989</v>
      </c>
      <c r="X23" s="30">
        <f>+'[1]23-24 Tioga Monthly'!C44+'[2]23-24 Rivers Monthly'!C44+'[3]23-24 RW Catskills Monthly '!C44+'[4]del Lago Monthly FY 23-24'!C44</f>
        <v>42518926.684999995</v>
      </c>
      <c r="Y23" s="30">
        <f>+'[1]23-24 Tioga Monthly'!D44+'[2]23-24 Rivers Monthly'!D44+'[3]23-24 RW Catskills Monthly '!D44+'[4]del Lago Monthly FY 23-24'!D44</f>
        <v>13466549.544999994</v>
      </c>
      <c r="Z23" s="46">
        <f>+'[3]23-24 RW Catskills Monthly '!E44+'[4]del Lago Monthly FY 23-24'!E44+'[1]23-24 Tioga Monthly'!E44+'[2]23-24 Rivers Monthly'!E44</f>
        <v>60801.41</v>
      </c>
      <c r="AA23" s="46">
        <f>+'[3]23-24 RW Catskills Monthly '!F44+'[4]del Lago Monthly FY 23-24'!F44+'[1]23-24 Tioga Monthly'!F44+'[2]23-24 Rivers Monthly'!F44</f>
        <v>-482.16</v>
      </c>
    </row>
    <row r="24" spans="1:27" x14ac:dyDescent="0.25">
      <c r="A24" s="4">
        <v>45292</v>
      </c>
      <c r="C24" s="46">
        <f>+'[3]23-24 RW Catskills Monthly '!C23+'[4]del Lago Monthly FY 23-24'!C23+'[1]23-24 Tioga Monthly'!C23+'[2]23-24 Rivers Monthly'!C23</f>
        <v>441264070.15999997</v>
      </c>
      <c r="D24" s="46">
        <f>+'[3]23-24 RW Catskills Monthly '!D23+'[4]del Lago Monthly FY 23-24'!D23+'[1]23-24 Tioga Monthly'!D23+'[2]23-24 Rivers Monthly'!D23</f>
        <v>5810065.8799999999</v>
      </c>
      <c r="E24" s="46">
        <f>+'[3]23-24 RW Catskills Monthly '!E23+'[4]del Lago Monthly FY 23-24'!E23+'[1]23-24 Tioga Monthly'!E23+'[2]23-24 Rivers Monthly'!E23</f>
        <v>401551782.48000002</v>
      </c>
      <c r="F24" s="46">
        <f>+'[3]23-24 RW Catskills Monthly '!F23+'[4]del Lago Monthly FY 23-24'!F23+'[1]23-24 Tioga Monthly'!F23+'[2]23-24 Rivers Monthly'!F23</f>
        <v>33902221.800000004</v>
      </c>
      <c r="G24" s="46">
        <f>+'[3]23-24 RW Catskills Monthly '!G23+'[4]del Lago Monthly FY 23-24'!G23+'[1]23-24 Tioga Monthly'!G23+'[2]23-24 Rivers Monthly'!G23</f>
        <v>0</v>
      </c>
      <c r="H24" s="47">
        <f>+'[3]23-24 RW Catskills Monthly '!H23+'[4]del Lago Monthly FY 23-24'!H23+'[1]23-24 Tioga Monthly'!H23+'[2]23-24 Rivers Monthly'!H23</f>
        <v>5244</v>
      </c>
      <c r="I24" s="46">
        <f>+F24/H24/31</f>
        <v>208.54692182771097</v>
      </c>
      <c r="J24" s="48"/>
      <c r="K24" s="48"/>
      <c r="L24" s="49">
        <f>+'[3]23-24 RW Catskills Monthly '!L23+'[4]del Lago Monthly FY 23-24'!L23+'[1]23-24 Tioga Monthly'!L23+'[2]23-24 Rivers Monthly'!L23</f>
        <v>290</v>
      </c>
      <c r="M24" s="53">
        <f>+'[3]23-24 RW Catskills Monthly '!M23+'[4]del Lago Monthly FY 23-24'!M23+'[1]23-24 Tioga Monthly'!M23+'[2]23-24 Rivers Monthly'!M23</f>
        <v>70938016</v>
      </c>
      <c r="N24" s="53">
        <f>+'[3]23-24 RW Catskills Monthly '!N23+'[4]del Lago Monthly FY 23-24'!N23+'[1]23-24 Tioga Monthly'!N23+'[2]23-24 Rivers Monthly'!N23</f>
        <v>987500</v>
      </c>
      <c r="O24" s="53">
        <f>+'[3]23-24 RW Catskills Monthly '!O23+'[4]del Lago Monthly FY 23-24'!O23+'[1]23-24 Tioga Monthly'!O23+'[2]23-24 Rivers Monthly'!O23</f>
        <v>14122100.75</v>
      </c>
      <c r="P24" s="49"/>
      <c r="Q24" s="49">
        <f>+'[3]23-24 RW Catskills Monthly '!Q23+'[4]del Lago Monthly FY 23-24'!Q23+'[1]23-24 Tioga Monthly'!Q23+'[2]23-24 Rivers Monthly'!Q23</f>
        <v>55</v>
      </c>
      <c r="R24" s="53">
        <f>+'[3]23-24 RW Catskills Monthly '!R23+'[4]del Lago Monthly FY 23-24'!R23+'[1]23-24 Tioga Monthly'!R23+'[2]23-24 Rivers Monthly'!R23</f>
        <v>885334</v>
      </c>
      <c r="S24" s="49"/>
      <c r="T24" s="53">
        <f>+'[3]23-24 RW Catskills Monthly '!T23+'[4]del Lago Monthly FY 23-24'!T23+'[1]23-24 Tioga Monthly'!T23+'[2]23-24 Rivers Monthly'!T23</f>
        <v>9877787.120000001</v>
      </c>
      <c r="U24" s="53">
        <f>+'[3]23-24 RW Catskills Monthly '!U23+'[4]del Lago Monthly FY 23-24'!U23+'[1]23-24 Tioga Monthly'!U23+'[2]23-24 Rivers Monthly'!U23</f>
        <v>201891.25</v>
      </c>
      <c r="V24"/>
      <c r="W24" s="46">
        <f t="shared" si="0"/>
        <v>49111547.800000004</v>
      </c>
      <c r="X24" s="48">
        <f>+'[1]23-24 Tioga Monthly'!C45+'[2]23-24 Rivers Monthly'!C45+'[3]23-24 RW Catskills Monthly '!C45+'[4]del Lago Monthly FY 23-24'!C45</f>
        <v>37419948.659999996</v>
      </c>
      <c r="Y24" s="48">
        <f>+'[1]23-24 Tioga Monthly'!D45+'[2]23-24 Rivers Monthly'!D45+'[3]23-24 RW Catskills Monthly '!D45+'[4]del Lago Monthly FY 23-24'!D45</f>
        <v>11691599.140000001</v>
      </c>
      <c r="Z24" s="46">
        <f>+'[3]23-24 RW Catskills Monthly '!E45+'[4]del Lago Monthly FY 23-24'!E45+'[1]23-24 Tioga Monthly'!E45+'[2]23-24 Rivers Monthly'!E45</f>
        <v>89357.119999999995</v>
      </c>
      <c r="AA24" s="46">
        <f>+'[3]23-24 RW Catskills Monthly '!F45+'[4]del Lago Monthly FY 23-24'!F45+'[1]23-24 Tioga Monthly'!F45+'[2]23-24 Rivers Monthly'!F45</f>
        <v>20</v>
      </c>
    </row>
    <row r="25" spans="1:27" x14ac:dyDescent="0.25">
      <c r="A25" s="4">
        <v>45323</v>
      </c>
      <c r="C25" s="46">
        <f>+'[3]23-24 RW Catskills Monthly '!C24+'[4]del Lago Monthly FY 23-24'!C24+'[1]23-24 Tioga Monthly'!C24+'[2]23-24 Rivers Monthly'!C24</f>
        <v>499188690.75999999</v>
      </c>
      <c r="D25" s="46">
        <f>+'[3]23-24 RW Catskills Monthly '!D24+'[4]del Lago Monthly FY 23-24'!D24+'[1]23-24 Tioga Monthly'!D24+'[2]23-24 Rivers Monthly'!D24</f>
        <v>6589116.0200000005</v>
      </c>
      <c r="E25" s="46">
        <f>+'[3]23-24 RW Catskills Monthly '!E24+'[4]del Lago Monthly FY 23-24'!E24+'[1]23-24 Tioga Monthly'!E24+'[2]23-24 Rivers Monthly'!E24</f>
        <v>453489320.79999995</v>
      </c>
      <c r="F25" s="46">
        <f>+'[3]23-24 RW Catskills Monthly '!F24+'[4]del Lago Monthly FY 23-24'!F24+'[1]23-24 Tioga Monthly'!F24+'[2]23-24 Rivers Monthly'!F24</f>
        <v>39110253.93999999</v>
      </c>
      <c r="G25" s="46">
        <f>+'[3]23-24 RW Catskills Monthly '!G24+'[4]del Lago Monthly FY 23-24'!G24+'[1]23-24 Tioga Monthly'!G24+'[2]23-24 Rivers Monthly'!G24</f>
        <v>0</v>
      </c>
      <c r="H25" s="47">
        <f>+'[3]23-24 RW Catskills Monthly '!H24+'[4]del Lago Monthly FY 23-24'!H24+'[1]23-24 Tioga Monthly'!H24+'[2]23-24 Rivers Monthly'!H24</f>
        <v>5244</v>
      </c>
      <c r="I25" s="46">
        <f>+F25/H25/29</f>
        <v>257.17571437965222</v>
      </c>
      <c r="J25" s="48"/>
      <c r="K25" s="48"/>
      <c r="L25" s="49">
        <f>+'[3]23-24 RW Catskills Monthly '!L24+'[4]del Lago Monthly FY 23-24'!L24+'[1]23-24 Tioga Monthly'!L24+'[2]23-24 Rivers Monthly'!L24</f>
        <v>290</v>
      </c>
      <c r="M25" s="53">
        <f>+'[3]23-24 RW Catskills Monthly '!M24+'[4]del Lago Monthly FY 23-24'!M24+'[1]23-24 Tioga Monthly'!M24+'[2]23-24 Rivers Monthly'!M24</f>
        <v>76092427.5</v>
      </c>
      <c r="N25" s="53">
        <f>+'[3]23-24 RW Catskills Monthly '!N24+'[4]del Lago Monthly FY 23-24'!N24+'[1]23-24 Tioga Monthly'!N24+'[2]23-24 Rivers Monthly'!N24</f>
        <v>1192355</v>
      </c>
      <c r="O25" s="53">
        <f>+'[3]23-24 RW Catskills Monthly '!O24+'[4]del Lago Monthly FY 23-24'!O24+'[1]23-24 Tioga Monthly'!O24+'[2]23-24 Rivers Monthly'!O24</f>
        <v>15283916.559999999</v>
      </c>
      <c r="P25" s="49"/>
      <c r="Q25" s="49">
        <f>+'[3]23-24 RW Catskills Monthly '!Q24+'[4]del Lago Monthly FY 23-24'!Q24+'[1]23-24 Tioga Monthly'!Q24+'[2]23-24 Rivers Monthly'!Q24</f>
        <v>55</v>
      </c>
      <c r="R25" s="53">
        <f>+'[3]23-24 RW Catskills Monthly '!R24+'[4]del Lago Monthly FY 23-24'!R24+'[1]23-24 Tioga Monthly'!R24+'[2]23-24 Rivers Monthly'!R24</f>
        <v>973414</v>
      </c>
      <c r="S25" s="49"/>
      <c r="T25" s="53">
        <f>+'[3]23-24 RW Catskills Monthly '!T24+'[4]del Lago Monthly FY 23-24'!T24+'[1]23-24 Tioga Monthly'!T24+'[2]23-24 Rivers Monthly'!T24</f>
        <v>5769160.1699999999</v>
      </c>
      <c r="U25" s="53">
        <f>+'[3]23-24 RW Catskills Monthly '!U24+'[4]del Lago Monthly FY 23-24'!U24+'[1]23-24 Tioga Monthly'!U24+'[2]23-24 Rivers Monthly'!U24</f>
        <v>-111774.47999999998</v>
      </c>
      <c r="V25"/>
      <c r="W25" s="46">
        <f>F25+O25+R25+U25</f>
        <v>55255810.019999988</v>
      </c>
      <c r="X25" s="48">
        <f>+'[1]23-24 Tioga Monthly'!C46+'[2]23-24 Rivers Monthly'!C46+'[3]23-24 RW Catskills Monthly '!C46+'[4]del Lago Monthly FY 23-24'!C46</f>
        <v>41908178.229999989</v>
      </c>
      <c r="Y25" s="48">
        <f>+'[1]23-24 Tioga Monthly'!D46+'[2]23-24 Rivers Monthly'!D46+'[3]23-24 RW Catskills Monthly '!D46+'[4]del Lago Monthly FY 23-24'!D46</f>
        <v>13347631.789999995</v>
      </c>
      <c r="Z25" s="46">
        <f>+'[3]23-24 RW Catskills Monthly '!E46+'[4]del Lago Monthly FY 23-24'!E46+'[1]23-24 Tioga Monthly'!E46+'[2]23-24 Rivers Monthly'!E46</f>
        <v>76440.53</v>
      </c>
      <c r="AA25" s="46">
        <f>+'[3]23-24 RW Catskills Monthly '!F46+'[4]del Lago Monthly FY 23-24'!F46+'[1]23-24 Tioga Monthly'!F46+'[2]23-24 Rivers Monthly'!F46</f>
        <v>23566.6</v>
      </c>
    </row>
    <row r="26" spans="1:27" x14ac:dyDescent="0.25">
      <c r="A26" s="4">
        <v>45352</v>
      </c>
      <c r="C26" s="46">
        <f>+'[3]23-24 RW Catskills Monthly '!C25+'[4]del Lago Monthly FY 23-24'!C25+'[1]23-24 Tioga Monthly'!C25+'[2]23-24 Rivers Monthly'!C25</f>
        <v>556061793.48000002</v>
      </c>
      <c r="D26" s="46">
        <f>+'[3]23-24 RW Catskills Monthly '!D25+'[4]del Lago Monthly FY 23-24'!D25+'[1]23-24 Tioga Monthly'!D25+'[2]23-24 Rivers Monthly'!D25</f>
        <v>7102254.4299999997</v>
      </c>
      <c r="E26" s="46">
        <f>+'[3]23-24 RW Catskills Monthly '!E25+'[4]del Lago Monthly FY 23-24'!E25+'[1]23-24 Tioga Monthly'!E25+'[2]23-24 Rivers Monthly'!E25</f>
        <v>505435391.26999998</v>
      </c>
      <c r="F26" s="46">
        <f>+'[3]23-24 RW Catskills Monthly '!F25+'[4]del Lago Monthly FY 23-24'!F25+'[1]23-24 Tioga Monthly'!F25+'[2]23-24 Rivers Monthly'!F25</f>
        <v>43524147.779999986</v>
      </c>
      <c r="G26" s="46">
        <f>+'[3]23-24 RW Catskills Monthly '!G25+'[4]del Lago Monthly FY 23-24'!G25+'[1]23-24 Tioga Monthly'!G25+'[2]23-24 Rivers Monthly'!G25</f>
        <v>0</v>
      </c>
      <c r="H26" s="47">
        <f>+'[3]23-24 RW Catskills Monthly '!H25+'[4]del Lago Monthly FY 23-24'!H25+'[1]23-24 Tioga Monthly'!H25+'[2]23-24 Rivers Monthly'!H25</f>
        <v>5244</v>
      </c>
      <c r="I26" s="46">
        <f>+F26/H26/31</f>
        <v>267.73546283309952</v>
      </c>
      <c r="J26" s="48"/>
      <c r="K26" s="48"/>
      <c r="L26" s="49">
        <f>+'[3]23-24 RW Catskills Monthly '!L25+'[4]del Lago Monthly FY 23-24'!L25+'[1]23-24 Tioga Monthly'!L25+'[2]23-24 Rivers Monthly'!L25</f>
        <v>290</v>
      </c>
      <c r="M26" s="53">
        <f>+'[3]23-24 RW Catskills Monthly '!M25+'[4]del Lago Monthly FY 23-24'!M25+'[1]23-24 Tioga Monthly'!M25+'[2]23-24 Rivers Monthly'!M25</f>
        <v>84554785</v>
      </c>
      <c r="N26" s="53">
        <f>+'[3]23-24 RW Catskills Monthly '!N25+'[4]del Lago Monthly FY 23-24'!N25+'[1]23-24 Tioga Monthly'!N25+'[2]23-24 Rivers Monthly'!N25</f>
        <v>1178940</v>
      </c>
      <c r="O26" s="53">
        <f>+'[3]23-24 RW Catskills Monthly '!O25+'[4]del Lago Monthly FY 23-24'!O25+'[1]23-24 Tioga Monthly'!O25+'[2]23-24 Rivers Monthly'!O25</f>
        <v>16491741.77</v>
      </c>
      <c r="P26" s="49"/>
      <c r="Q26" s="49">
        <f>+'[3]23-24 RW Catskills Monthly '!Q25+'[4]del Lago Monthly FY 23-24'!Q25+'[1]23-24 Tioga Monthly'!Q25+'[2]23-24 Rivers Monthly'!Q25</f>
        <v>55</v>
      </c>
      <c r="R26" s="53">
        <f>+'[3]23-24 RW Catskills Monthly '!R25+'[4]del Lago Monthly FY 23-24'!R25+'[1]23-24 Tioga Monthly'!R25+'[2]23-24 Rivers Monthly'!R25</f>
        <v>1048530</v>
      </c>
      <c r="S26" s="49"/>
      <c r="T26" s="53">
        <f>+'[3]23-24 RW Catskills Monthly '!T25+'[4]del Lago Monthly FY 23-24'!T25+'[1]23-24 Tioga Monthly'!T25+'[2]23-24 Rivers Monthly'!T25</f>
        <v>5593788.6699999999</v>
      </c>
      <c r="U26" s="53">
        <f>+'[3]23-24 RW Catskills Monthly '!U25+'[4]del Lago Monthly FY 23-24'!U25+'[1]23-24 Tioga Monthly'!U25+'[2]23-24 Rivers Monthly'!U25</f>
        <v>874278.9800000001</v>
      </c>
      <c r="V26"/>
      <c r="W26" s="46">
        <f t="shared" si="0"/>
        <v>61938698.529999979</v>
      </c>
      <c r="X26" s="48">
        <f>+'[1]23-24 Tioga Monthly'!C47+'[2]23-24 Rivers Monthly'!C47+'[3]23-24 RW Catskills Monthly '!C47+'[4]del Lago Monthly FY 23-24'!C47</f>
        <v>47039999.120999992</v>
      </c>
      <c r="Y26" s="48">
        <f>+'[1]23-24 Tioga Monthly'!D47+'[2]23-24 Rivers Monthly'!D47+'[3]23-24 RW Catskills Monthly '!D47+'[4]del Lago Monthly FY 23-24'!D47</f>
        <v>14898699.408999996</v>
      </c>
      <c r="Z26" s="46">
        <f>+'[3]23-24 RW Catskills Monthly '!E47+'[4]del Lago Monthly FY 23-24'!E47+'[1]23-24 Tioga Monthly'!E47+'[2]23-24 Rivers Monthly'!E47</f>
        <v>53533.48</v>
      </c>
      <c r="AA26" s="46">
        <f>+'[3]23-24 RW Catskills Monthly '!F47+'[4]del Lago Monthly FY 23-24'!F47+'[1]23-24 Tioga Monthly'!F47+'[2]23-24 Rivers Monthly'!F47</f>
        <v>10000</v>
      </c>
    </row>
    <row r="27" spans="1:27" ht="15.75" thickBot="1" x14ac:dyDescent="0.3">
      <c r="A27" s="4" t="s">
        <v>22</v>
      </c>
      <c r="C27" s="50">
        <f>SUM(C15:C26)</f>
        <v>6111571048.7299995</v>
      </c>
      <c r="D27" s="50">
        <f t="shared" ref="D27:E27" si="2">SUM(D15:D26)</f>
        <v>79090071.919999987</v>
      </c>
      <c r="E27" s="50">
        <f t="shared" si="2"/>
        <v>5559691061.8400002</v>
      </c>
      <c r="F27" s="50">
        <f>SUM(F15:F26)</f>
        <v>472789914.97000003</v>
      </c>
      <c r="G27" s="50"/>
      <c r="H27" s="51">
        <f>+'[2]23-24 Rivers Monthly'!$H$26+'[1]23-24 Tioga Monthly'!$H$26+'[4]del Lago Monthly FY 23-24'!$H$26+'[3]23-24 RW Catskills Monthly '!$H$26</f>
        <v>5219.22</v>
      </c>
      <c r="I27" s="52">
        <f>+F27/H27/366</f>
        <v>247.50359708189131</v>
      </c>
      <c r="J27" s="48"/>
      <c r="K27" s="46"/>
      <c r="L27" s="51">
        <f>+'[3]23-24 RW Catskills Monthly '!$L$26+'[4]del Lago Monthly FY 23-24'!$L$26+'[1]23-24 Tioga Monthly'!$L$26+'[2]23-24 Rivers Monthly'!$L$26</f>
        <v>298.8736559139785</v>
      </c>
      <c r="M27" s="50">
        <f>SUM(M15:M26)</f>
        <v>940149603.0999999</v>
      </c>
      <c r="N27" s="50">
        <f t="shared" ref="N27:O27" si="3">SUM(N15:N26)</f>
        <v>9373925</v>
      </c>
      <c r="O27" s="50">
        <f t="shared" si="3"/>
        <v>188003801.47000003</v>
      </c>
      <c r="P27" s="46"/>
      <c r="Q27" s="51">
        <f>+'[2]23-24 Rivers Monthly'!$Q$26+'[1]23-24 Tioga Monthly'!$Q$26+'[4]del Lago Monthly FY 23-24'!$Q$14+'[3]23-24 RW Catskills Monthly '!$Q$14</f>
        <v>55</v>
      </c>
      <c r="R27" s="50">
        <f>SUM(R15:R26)</f>
        <v>11753517</v>
      </c>
      <c r="S27" s="46"/>
      <c r="T27" s="50">
        <f>SUM(T15:T26)</f>
        <v>90253985.830000013</v>
      </c>
      <c r="U27" s="50">
        <f>SUM(U15:U26)</f>
        <v>6975429.5800000001</v>
      </c>
      <c r="V27" s="46"/>
      <c r="W27" s="50">
        <f>SUM(W15:W26)</f>
        <v>679522663.01999986</v>
      </c>
      <c r="X27" s="29">
        <f>SUM(X15:X26)</f>
        <v>517012413.72400004</v>
      </c>
      <c r="Y27" s="29">
        <f>SUM(Y15:Y26)</f>
        <v>162510249.296</v>
      </c>
      <c r="Z27" s="29">
        <f>SUM(Z15:Z26)</f>
        <v>848038.73</v>
      </c>
      <c r="AA27" s="45">
        <f t="shared" ref="AA27" si="4">SUM(AA15:AA26)</f>
        <v>71211.31</v>
      </c>
    </row>
    <row r="28" spans="1:27" ht="10.5" customHeight="1" thickTop="1" x14ac:dyDescent="0.25">
      <c r="C28" s="30"/>
      <c r="D28" s="30"/>
      <c r="E28" s="30"/>
      <c r="F28" s="30"/>
      <c r="G28" s="30"/>
      <c r="H28" s="30"/>
      <c r="J28" s="26"/>
      <c r="L28" s="31"/>
      <c r="M28" s="30"/>
      <c r="N28" s="30"/>
      <c r="O28" s="30"/>
      <c r="P28" s="30"/>
      <c r="Q28" s="31"/>
      <c r="R28" s="30"/>
      <c r="X28" s="30"/>
      <c r="Y28" s="33"/>
      <c r="Z28" s="33"/>
      <c r="AA28" s="33"/>
    </row>
    <row r="29" spans="1:27" s="35" customFormat="1" x14ac:dyDescent="0.25">
      <c r="A29" s="32"/>
      <c r="B29" s="32"/>
      <c r="C29" s="33"/>
      <c r="D29" s="34">
        <f>D27/$C$27</f>
        <v>1.2941037793618567E-2</v>
      </c>
      <c r="E29" s="34">
        <f>E27/$C$27</f>
        <v>0.9096991620502094</v>
      </c>
      <c r="F29" s="34">
        <f>F27/$C$27</f>
        <v>7.7359800156172123E-2</v>
      </c>
      <c r="G29" s="34"/>
      <c r="H29" s="33"/>
      <c r="L29" s="33"/>
      <c r="M29" s="33"/>
      <c r="N29" s="33"/>
      <c r="O29" s="33">
        <f>O27/$M$27</f>
        <v>0.19997221809176557</v>
      </c>
      <c r="P29" s="33"/>
      <c r="Q29" s="33"/>
      <c r="R29" s="33"/>
      <c r="X29" s="33">
        <f>X27/$W$27</f>
        <v>0.76084646158267011</v>
      </c>
      <c r="Y29" s="33">
        <f>Y27/$W$27</f>
        <v>0.23915353841733011</v>
      </c>
      <c r="Z29" s="33"/>
      <c r="AA29" s="33"/>
    </row>
    <row r="30" spans="1:27" s="35" customFormat="1" x14ac:dyDescent="0.25">
      <c r="A30" s="32"/>
      <c r="B30" s="32"/>
      <c r="C30" s="33"/>
      <c r="D30" s="33"/>
      <c r="E30" s="33"/>
      <c r="F30" s="33"/>
      <c r="G30" s="33"/>
      <c r="H30" s="33"/>
      <c r="L30" s="33"/>
      <c r="M30" s="33"/>
      <c r="N30" s="33"/>
      <c r="O30" s="33"/>
      <c r="P30" s="33"/>
      <c r="Q30" s="33"/>
      <c r="R30" s="33"/>
    </row>
    <row r="31" spans="1:27" s="35" customFormat="1" x14ac:dyDescent="0.25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s="35" customFormat="1" x14ac:dyDescent="0.25">
      <c r="A32" s="32"/>
      <c r="B32" s="32"/>
      <c r="C32" s="33"/>
      <c r="D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27" s="35" customFormat="1" x14ac:dyDescent="0.25">
      <c r="A33" s="38" t="s">
        <v>31</v>
      </c>
      <c r="B33" s="32"/>
      <c r="C33" s="33"/>
      <c r="D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7" s="35" customFormat="1" x14ac:dyDescent="0.25">
      <c r="A34" s="38"/>
      <c r="B34" s="32"/>
      <c r="C34" s="33"/>
      <c r="D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27" s="35" customFormat="1" ht="26.25" customHeight="1" x14ac:dyDescent="0.25">
      <c r="A35" s="59" t="s">
        <v>52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</row>
    <row r="36" spans="1:27" s="35" customFormat="1" x14ac:dyDescent="0.25">
      <c r="A36" s="38"/>
      <c r="B36" s="32"/>
      <c r="C36" s="33"/>
      <c r="D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27" s="35" customFormat="1" x14ac:dyDescent="0.25">
      <c r="A37" s="39" t="s">
        <v>47</v>
      </c>
      <c r="B37" s="32"/>
      <c r="C37" s="33"/>
      <c r="D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27" s="35" customFormat="1" x14ac:dyDescent="0.25">
      <c r="A38" s="38"/>
      <c r="B38" s="32"/>
      <c r="C38" s="33"/>
      <c r="D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27" x14ac:dyDescent="0.25">
      <c r="A39" s="60" t="s">
        <v>44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</row>
    <row r="41" spans="1:27" x14ac:dyDescent="0.25">
      <c r="A41" s="39" t="s">
        <v>45</v>
      </c>
    </row>
    <row r="42" spans="1:27" x14ac:dyDescent="0.25">
      <c r="A42" s="39"/>
    </row>
    <row r="43" spans="1:27" x14ac:dyDescent="0.25">
      <c r="A43" s="39" t="s">
        <v>46</v>
      </c>
    </row>
    <row r="44" spans="1:27" x14ac:dyDescent="0.25">
      <c r="A44" s="39"/>
      <c r="B44" s="40"/>
      <c r="C44" s="41"/>
      <c r="D44" s="41"/>
      <c r="E44" s="41"/>
      <c r="F44" s="41"/>
      <c r="G44" s="41"/>
      <c r="H44" s="41"/>
      <c r="I44" s="42"/>
      <c r="J44" s="41"/>
      <c r="K44" s="41"/>
      <c r="L44" s="41"/>
      <c r="M44" s="41"/>
      <c r="N44" s="41"/>
      <c r="O44" s="41"/>
    </row>
    <row r="45" spans="1:27" x14ac:dyDescent="0.25">
      <c r="A45" s="44" t="s">
        <v>48</v>
      </c>
    </row>
  </sheetData>
  <mergeCells count="15">
    <mergeCell ref="A9:AA9"/>
    <mergeCell ref="A1:AA1"/>
    <mergeCell ref="A2:AA2"/>
    <mergeCell ref="A3:AA3"/>
    <mergeCell ref="A4:AA4"/>
    <mergeCell ref="A5:AA5"/>
    <mergeCell ref="A6:AA6"/>
    <mergeCell ref="A39:AA39"/>
    <mergeCell ref="A35:AA35"/>
    <mergeCell ref="C11:I11"/>
    <mergeCell ref="L11:O11"/>
    <mergeCell ref="Q11:R11"/>
    <mergeCell ref="T11:U11"/>
    <mergeCell ref="A31:AA31"/>
    <mergeCell ref="W11:AA11"/>
  </mergeCells>
  <conditionalFormatting sqref="C15:W26">
    <cfRule type="cellIs" dxfId="6" priority="7" operator="equal">
      <formula>0</formula>
    </cfRule>
  </conditionalFormatting>
  <conditionalFormatting sqref="X24:X26">
    <cfRule type="cellIs" dxfId="5" priority="4" operator="equal">
      <formula>0</formula>
    </cfRule>
  </conditionalFormatting>
  <conditionalFormatting sqref="Y24:Y26">
    <cfRule type="cellIs" dxfId="4" priority="3" operator="equal">
      <formula>0</formula>
    </cfRule>
  </conditionalFormatting>
  <conditionalFormatting sqref="Z24:Z26">
    <cfRule type="cellIs" dxfId="3" priority="2" operator="equal">
      <formula>0</formula>
    </cfRule>
  </conditionalFormatting>
  <conditionalFormatting sqref="AA25:AA26">
    <cfRule type="cellIs" dxfId="2" priority="1" operator="equal">
      <formula>0</formula>
    </cfRule>
  </conditionalFormatting>
  <hyperlinks>
    <hyperlink ref="A5" r:id="rId1" xr:uid="{C904B160-5533-4E44-AC78-731AFFB6F41E}"/>
  </hyperlinks>
  <printOptions horizontalCentered="1" verticalCentered="1"/>
  <pageMargins left="0.25" right="0.25" top="0.75" bottom="0.75" header="0.3" footer="0.3"/>
  <pageSetup scale="52" fitToHeight="0" orientation="landscape" r:id="rId2"/>
  <ignoredErrors>
    <ignoredError sqref="I17 I20:I22 I25" 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743B3-8D41-4DA5-A24C-D881746F27AD}">
  <sheetPr>
    <pageSetUpPr fitToPage="1"/>
  </sheetPr>
  <dimension ref="A1:AA45"/>
  <sheetViews>
    <sheetView topLeftCell="A16" zoomScaleNormal="100" workbookViewId="0">
      <selection activeCell="W27" sqref="W27"/>
    </sheetView>
  </sheetViews>
  <sheetFormatPr defaultRowHeight="15" x14ac:dyDescent="0.25"/>
  <cols>
    <col min="1" max="1" width="9.28515625" style="4" customWidth="1"/>
    <col min="2" max="2" width="1.7109375" style="4" customWidth="1"/>
    <col min="3" max="3" width="14.5703125" style="28" customWidth="1"/>
    <col min="4" max="4" width="12.85546875" style="28" customWidth="1"/>
    <col min="5" max="5" width="14.5703125" style="28" customWidth="1"/>
    <col min="6" max="6" width="15.140625" style="28" customWidth="1"/>
    <col min="7" max="7" width="1.140625" style="28" customWidth="1"/>
    <col min="8" max="8" width="8.5703125" style="28" customWidth="1"/>
    <col min="9" max="9" width="11.140625" style="27" bestFit="1" customWidth="1"/>
    <col min="10" max="10" width="2.28515625" style="28" customWidth="1"/>
    <col min="11" max="11" width="1.140625" style="28" customWidth="1"/>
    <col min="12" max="12" width="7.28515625" style="28" customWidth="1"/>
    <col min="13" max="13" width="12.7109375" style="28" customWidth="1"/>
    <col min="14" max="14" width="11.5703125" style="28" customWidth="1"/>
    <col min="15" max="15" width="13" style="28" customWidth="1"/>
    <col min="16" max="16" width="2" style="28" customWidth="1"/>
    <col min="17" max="17" width="7.5703125" style="28" customWidth="1"/>
    <col min="18" max="18" width="12.140625" style="28" customWidth="1"/>
    <col min="19" max="19" width="2" style="1" customWidth="1"/>
    <col min="20" max="20" width="14.28515625" style="1" customWidth="1"/>
    <col min="21" max="21" width="12.140625" style="1" customWidth="1"/>
    <col min="22" max="22" width="2" style="1" customWidth="1"/>
    <col min="23" max="23" width="14.28515625" style="1" customWidth="1"/>
    <col min="24" max="24" width="12.85546875" style="1" bestFit="1" customWidth="1"/>
    <col min="25" max="25" width="14" style="1" bestFit="1" customWidth="1"/>
    <col min="26" max="26" width="10.85546875" style="1" bestFit="1" customWidth="1"/>
    <col min="27" max="27" width="15.140625" style="1" bestFit="1" customWidth="1"/>
    <col min="28" max="257" width="9.140625" style="1"/>
    <col min="258" max="258" width="9.28515625" style="1" customWidth="1"/>
    <col min="259" max="259" width="1.7109375" style="1" customWidth="1"/>
    <col min="260" max="263" width="12" style="1" customWidth="1"/>
    <col min="264" max="264" width="11.85546875" style="1" customWidth="1"/>
    <col min="265" max="265" width="10.7109375" style="1" customWidth="1"/>
    <col min="266" max="266" width="10.5703125" style="1" customWidth="1"/>
    <col min="267" max="267" width="1.140625" style="1" customWidth="1"/>
    <col min="268" max="268" width="11.28515625" style="1" customWidth="1"/>
    <col min="269" max="269" width="12.7109375" style="1" customWidth="1"/>
    <col min="270" max="270" width="11.5703125" style="1" customWidth="1"/>
    <col min="271" max="271" width="12.42578125" style="1" customWidth="1"/>
    <col min="272" max="272" width="1.5703125" style="1" customWidth="1"/>
    <col min="273" max="273" width="11.42578125" style="1" customWidth="1"/>
    <col min="274" max="274" width="12.140625" style="1" customWidth="1"/>
    <col min="275" max="275" width="1.7109375" style="1" customWidth="1"/>
    <col min="276" max="276" width="13.5703125" style="1" customWidth="1"/>
    <col min="277" max="513" width="9.140625" style="1"/>
    <col min="514" max="514" width="9.28515625" style="1" customWidth="1"/>
    <col min="515" max="515" width="1.7109375" style="1" customWidth="1"/>
    <col min="516" max="519" width="12" style="1" customWidth="1"/>
    <col min="520" max="520" width="11.85546875" style="1" customWidth="1"/>
    <col min="521" max="521" width="10.7109375" style="1" customWidth="1"/>
    <col min="522" max="522" width="10.5703125" style="1" customWidth="1"/>
    <col min="523" max="523" width="1.140625" style="1" customWidth="1"/>
    <col min="524" max="524" width="11.28515625" style="1" customWidth="1"/>
    <col min="525" max="525" width="12.7109375" style="1" customWidth="1"/>
    <col min="526" max="526" width="11.5703125" style="1" customWidth="1"/>
    <col min="527" max="527" width="12.42578125" style="1" customWidth="1"/>
    <col min="528" max="528" width="1.5703125" style="1" customWidth="1"/>
    <col min="529" max="529" width="11.42578125" style="1" customWidth="1"/>
    <col min="530" max="530" width="12.140625" style="1" customWidth="1"/>
    <col min="531" max="531" width="1.7109375" style="1" customWidth="1"/>
    <col min="532" max="532" width="13.5703125" style="1" customWidth="1"/>
    <col min="533" max="769" width="9.140625" style="1"/>
    <col min="770" max="770" width="9.28515625" style="1" customWidth="1"/>
    <col min="771" max="771" width="1.7109375" style="1" customWidth="1"/>
    <col min="772" max="775" width="12" style="1" customWidth="1"/>
    <col min="776" max="776" width="11.85546875" style="1" customWidth="1"/>
    <col min="777" max="777" width="10.7109375" style="1" customWidth="1"/>
    <col min="778" max="778" width="10.5703125" style="1" customWidth="1"/>
    <col min="779" max="779" width="1.140625" style="1" customWidth="1"/>
    <col min="780" max="780" width="11.28515625" style="1" customWidth="1"/>
    <col min="781" max="781" width="12.7109375" style="1" customWidth="1"/>
    <col min="782" max="782" width="11.5703125" style="1" customWidth="1"/>
    <col min="783" max="783" width="12.42578125" style="1" customWidth="1"/>
    <col min="784" max="784" width="1.5703125" style="1" customWidth="1"/>
    <col min="785" max="785" width="11.42578125" style="1" customWidth="1"/>
    <col min="786" max="786" width="12.140625" style="1" customWidth="1"/>
    <col min="787" max="787" width="1.7109375" style="1" customWidth="1"/>
    <col min="788" max="788" width="13.5703125" style="1" customWidth="1"/>
    <col min="789" max="1025" width="9.140625" style="1"/>
    <col min="1026" max="1026" width="9.28515625" style="1" customWidth="1"/>
    <col min="1027" max="1027" width="1.7109375" style="1" customWidth="1"/>
    <col min="1028" max="1031" width="12" style="1" customWidth="1"/>
    <col min="1032" max="1032" width="11.85546875" style="1" customWidth="1"/>
    <col min="1033" max="1033" width="10.7109375" style="1" customWidth="1"/>
    <col min="1034" max="1034" width="10.5703125" style="1" customWidth="1"/>
    <col min="1035" max="1035" width="1.140625" style="1" customWidth="1"/>
    <col min="1036" max="1036" width="11.28515625" style="1" customWidth="1"/>
    <col min="1037" max="1037" width="12.7109375" style="1" customWidth="1"/>
    <col min="1038" max="1038" width="11.5703125" style="1" customWidth="1"/>
    <col min="1039" max="1039" width="12.42578125" style="1" customWidth="1"/>
    <col min="1040" max="1040" width="1.5703125" style="1" customWidth="1"/>
    <col min="1041" max="1041" width="11.42578125" style="1" customWidth="1"/>
    <col min="1042" max="1042" width="12.140625" style="1" customWidth="1"/>
    <col min="1043" max="1043" width="1.7109375" style="1" customWidth="1"/>
    <col min="1044" max="1044" width="13.5703125" style="1" customWidth="1"/>
    <col min="1045" max="1281" width="9.140625" style="1"/>
    <col min="1282" max="1282" width="9.28515625" style="1" customWidth="1"/>
    <col min="1283" max="1283" width="1.7109375" style="1" customWidth="1"/>
    <col min="1284" max="1287" width="12" style="1" customWidth="1"/>
    <col min="1288" max="1288" width="11.85546875" style="1" customWidth="1"/>
    <col min="1289" max="1289" width="10.7109375" style="1" customWidth="1"/>
    <col min="1290" max="1290" width="10.5703125" style="1" customWidth="1"/>
    <col min="1291" max="1291" width="1.140625" style="1" customWidth="1"/>
    <col min="1292" max="1292" width="11.28515625" style="1" customWidth="1"/>
    <col min="1293" max="1293" width="12.7109375" style="1" customWidth="1"/>
    <col min="1294" max="1294" width="11.5703125" style="1" customWidth="1"/>
    <col min="1295" max="1295" width="12.42578125" style="1" customWidth="1"/>
    <col min="1296" max="1296" width="1.5703125" style="1" customWidth="1"/>
    <col min="1297" max="1297" width="11.42578125" style="1" customWidth="1"/>
    <col min="1298" max="1298" width="12.140625" style="1" customWidth="1"/>
    <col min="1299" max="1299" width="1.7109375" style="1" customWidth="1"/>
    <col min="1300" max="1300" width="13.5703125" style="1" customWidth="1"/>
    <col min="1301" max="1537" width="9.140625" style="1"/>
    <col min="1538" max="1538" width="9.28515625" style="1" customWidth="1"/>
    <col min="1539" max="1539" width="1.7109375" style="1" customWidth="1"/>
    <col min="1540" max="1543" width="12" style="1" customWidth="1"/>
    <col min="1544" max="1544" width="11.85546875" style="1" customWidth="1"/>
    <col min="1545" max="1545" width="10.7109375" style="1" customWidth="1"/>
    <col min="1546" max="1546" width="10.5703125" style="1" customWidth="1"/>
    <col min="1547" max="1547" width="1.140625" style="1" customWidth="1"/>
    <col min="1548" max="1548" width="11.28515625" style="1" customWidth="1"/>
    <col min="1549" max="1549" width="12.7109375" style="1" customWidth="1"/>
    <col min="1550" max="1550" width="11.5703125" style="1" customWidth="1"/>
    <col min="1551" max="1551" width="12.42578125" style="1" customWidth="1"/>
    <col min="1552" max="1552" width="1.5703125" style="1" customWidth="1"/>
    <col min="1553" max="1553" width="11.42578125" style="1" customWidth="1"/>
    <col min="1554" max="1554" width="12.140625" style="1" customWidth="1"/>
    <col min="1555" max="1555" width="1.7109375" style="1" customWidth="1"/>
    <col min="1556" max="1556" width="13.5703125" style="1" customWidth="1"/>
    <col min="1557" max="1793" width="9.140625" style="1"/>
    <col min="1794" max="1794" width="9.28515625" style="1" customWidth="1"/>
    <col min="1795" max="1795" width="1.7109375" style="1" customWidth="1"/>
    <col min="1796" max="1799" width="12" style="1" customWidth="1"/>
    <col min="1800" max="1800" width="11.85546875" style="1" customWidth="1"/>
    <col min="1801" max="1801" width="10.7109375" style="1" customWidth="1"/>
    <col min="1802" max="1802" width="10.5703125" style="1" customWidth="1"/>
    <col min="1803" max="1803" width="1.140625" style="1" customWidth="1"/>
    <col min="1804" max="1804" width="11.28515625" style="1" customWidth="1"/>
    <col min="1805" max="1805" width="12.7109375" style="1" customWidth="1"/>
    <col min="1806" max="1806" width="11.5703125" style="1" customWidth="1"/>
    <col min="1807" max="1807" width="12.42578125" style="1" customWidth="1"/>
    <col min="1808" max="1808" width="1.5703125" style="1" customWidth="1"/>
    <col min="1809" max="1809" width="11.42578125" style="1" customWidth="1"/>
    <col min="1810" max="1810" width="12.140625" style="1" customWidth="1"/>
    <col min="1811" max="1811" width="1.7109375" style="1" customWidth="1"/>
    <col min="1812" max="1812" width="13.5703125" style="1" customWidth="1"/>
    <col min="1813" max="2049" width="9.140625" style="1"/>
    <col min="2050" max="2050" width="9.28515625" style="1" customWidth="1"/>
    <col min="2051" max="2051" width="1.7109375" style="1" customWidth="1"/>
    <col min="2052" max="2055" width="12" style="1" customWidth="1"/>
    <col min="2056" max="2056" width="11.85546875" style="1" customWidth="1"/>
    <col min="2057" max="2057" width="10.7109375" style="1" customWidth="1"/>
    <col min="2058" max="2058" width="10.5703125" style="1" customWidth="1"/>
    <col min="2059" max="2059" width="1.140625" style="1" customWidth="1"/>
    <col min="2060" max="2060" width="11.28515625" style="1" customWidth="1"/>
    <col min="2061" max="2061" width="12.7109375" style="1" customWidth="1"/>
    <col min="2062" max="2062" width="11.5703125" style="1" customWidth="1"/>
    <col min="2063" max="2063" width="12.42578125" style="1" customWidth="1"/>
    <col min="2064" max="2064" width="1.5703125" style="1" customWidth="1"/>
    <col min="2065" max="2065" width="11.42578125" style="1" customWidth="1"/>
    <col min="2066" max="2066" width="12.140625" style="1" customWidth="1"/>
    <col min="2067" max="2067" width="1.7109375" style="1" customWidth="1"/>
    <col min="2068" max="2068" width="13.5703125" style="1" customWidth="1"/>
    <col min="2069" max="2305" width="9.140625" style="1"/>
    <col min="2306" max="2306" width="9.28515625" style="1" customWidth="1"/>
    <col min="2307" max="2307" width="1.7109375" style="1" customWidth="1"/>
    <col min="2308" max="2311" width="12" style="1" customWidth="1"/>
    <col min="2312" max="2312" width="11.85546875" style="1" customWidth="1"/>
    <col min="2313" max="2313" width="10.7109375" style="1" customWidth="1"/>
    <col min="2314" max="2314" width="10.5703125" style="1" customWidth="1"/>
    <col min="2315" max="2315" width="1.140625" style="1" customWidth="1"/>
    <col min="2316" max="2316" width="11.28515625" style="1" customWidth="1"/>
    <col min="2317" max="2317" width="12.7109375" style="1" customWidth="1"/>
    <col min="2318" max="2318" width="11.5703125" style="1" customWidth="1"/>
    <col min="2319" max="2319" width="12.42578125" style="1" customWidth="1"/>
    <col min="2320" max="2320" width="1.5703125" style="1" customWidth="1"/>
    <col min="2321" max="2321" width="11.42578125" style="1" customWidth="1"/>
    <col min="2322" max="2322" width="12.140625" style="1" customWidth="1"/>
    <col min="2323" max="2323" width="1.7109375" style="1" customWidth="1"/>
    <col min="2324" max="2324" width="13.5703125" style="1" customWidth="1"/>
    <col min="2325" max="2561" width="9.140625" style="1"/>
    <col min="2562" max="2562" width="9.28515625" style="1" customWidth="1"/>
    <col min="2563" max="2563" width="1.7109375" style="1" customWidth="1"/>
    <col min="2564" max="2567" width="12" style="1" customWidth="1"/>
    <col min="2568" max="2568" width="11.85546875" style="1" customWidth="1"/>
    <col min="2569" max="2569" width="10.7109375" style="1" customWidth="1"/>
    <col min="2570" max="2570" width="10.5703125" style="1" customWidth="1"/>
    <col min="2571" max="2571" width="1.140625" style="1" customWidth="1"/>
    <col min="2572" max="2572" width="11.28515625" style="1" customWidth="1"/>
    <col min="2573" max="2573" width="12.7109375" style="1" customWidth="1"/>
    <col min="2574" max="2574" width="11.5703125" style="1" customWidth="1"/>
    <col min="2575" max="2575" width="12.42578125" style="1" customWidth="1"/>
    <col min="2576" max="2576" width="1.5703125" style="1" customWidth="1"/>
    <col min="2577" max="2577" width="11.42578125" style="1" customWidth="1"/>
    <col min="2578" max="2578" width="12.140625" style="1" customWidth="1"/>
    <col min="2579" max="2579" width="1.7109375" style="1" customWidth="1"/>
    <col min="2580" max="2580" width="13.5703125" style="1" customWidth="1"/>
    <col min="2581" max="2817" width="9.140625" style="1"/>
    <col min="2818" max="2818" width="9.28515625" style="1" customWidth="1"/>
    <col min="2819" max="2819" width="1.7109375" style="1" customWidth="1"/>
    <col min="2820" max="2823" width="12" style="1" customWidth="1"/>
    <col min="2824" max="2824" width="11.85546875" style="1" customWidth="1"/>
    <col min="2825" max="2825" width="10.7109375" style="1" customWidth="1"/>
    <col min="2826" max="2826" width="10.5703125" style="1" customWidth="1"/>
    <col min="2827" max="2827" width="1.140625" style="1" customWidth="1"/>
    <col min="2828" max="2828" width="11.28515625" style="1" customWidth="1"/>
    <col min="2829" max="2829" width="12.7109375" style="1" customWidth="1"/>
    <col min="2830" max="2830" width="11.5703125" style="1" customWidth="1"/>
    <col min="2831" max="2831" width="12.42578125" style="1" customWidth="1"/>
    <col min="2832" max="2832" width="1.5703125" style="1" customWidth="1"/>
    <col min="2833" max="2833" width="11.42578125" style="1" customWidth="1"/>
    <col min="2834" max="2834" width="12.140625" style="1" customWidth="1"/>
    <col min="2835" max="2835" width="1.7109375" style="1" customWidth="1"/>
    <col min="2836" max="2836" width="13.5703125" style="1" customWidth="1"/>
    <col min="2837" max="3073" width="9.140625" style="1"/>
    <col min="3074" max="3074" width="9.28515625" style="1" customWidth="1"/>
    <col min="3075" max="3075" width="1.7109375" style="1" customWidth="1"/>
    <col min="3076" max="3079" width="12" style="1" customWidth="1"/>
    <col min="3080" max="3080" width="11.85546875" style="1" customWidth="1"/>
    <col min="3081" max="3081" width="10.7109375" style="1" customWidth="1"/>
    <col min="3082" max="3082" width="10.5703125" style="1" customWidth="1"/>
    <col min="3083" max="3083" width="1.140625" style="1" customWidth="1"/>
    <col min="3084" max="3084" width="11.28515625" style="1" customWidth="1"/>
    <col min="3085" max="3085" width="12.7109375" style="1" customWidth="1"/>
    <col min="3086" max="3086" width="11.5703125" style="1" customWidth="1"/>
    <col min="3087" max="3087" width="12.42578125" style="1" customWidth="1"/>
    <col min="3088" max="3088" width="1.5703125" style="1" customWidth="1"/>
    <col min="3089" max="3089" width="11.42578125" style="1" customWidth="1"/>
    <col min="3090" max="3090" width="12.140625" style="1" customWidth="1"/>
    <col min="3091" max="3091" width="1.7109375" style="1" customWidth="1"/>
    <col min="3092" max="3092" width="13.5703125" style="1" customWidth="1"/>
    <col min="3093" max="3329" width="9.140625" style="1"/>
    <col min="3330" max="3330" width="9.28515625" style="1" customWidth="1"/>
    <col min="3331" max="3331" width="1.7109375" style="1" customWidth="1"/>
    <col min="3332" max="3335" width="12" style="1" customWidth="1"/>
    <col min="3336" max="3336" width="11.85546875" style="1" customWidth="1"/>
    <col min="3337" max="3337" width="10.7109375" style="1" customWidth="1"/>
    <col min="3338" max="3338" width="10.5703125" style="1" customWidth="1"/>
    <col min="3339" max="3339" width="1.140625" style="1" customWidth="1"/>
    <col min="3340" max="3340" width="11.28515625" style="1" customWidth="1"/>
    <col min="3341" max="3341" width="12.7109375" style="1" customWidth="1"/>
    <col min="3342" max="3342" width="11.5703125" style="1" customWidth="1"/>
    <col min="3343" max="3343" width="12.42578125" style="1" customWidth="1"/>
    <col min="3344" max="3344" width="1.5703125" style="1" customWidth="1"/>
    <col min="3345" max="3345" width="11.42578125" style="1" customWidth="1"/>
    <col min="3346" max="3346" width="12.140625" style="1" customWidth="1"/>
    <col min="3347" max="3347" width="1.7109375" style="1" customWidth="1"/>
    <col min="3348" max="3348" width="13.5703125" style="1" customWidth="1"/>
    <col min="3349" max="3585" width="9.140625" style="1"/>
    <col min="3586" max="3586" width="9.28515625" style="1" customWidth="1"/>
    <col min="3587" max="3587" width="1.7109375" style="1" customWidth="1"/>
    <col min="3588" max="3591" width="12" style="1" customWidth="1"/>
    <col min="3592" max="3592" width="11.85546875" style="1" customWidth="1"/>
    <col min="3593" max="3593" width="10.7109375" style="1" customWidth="1"/>
    <col min="3594" max="3594" width="10.5703125" style="1" customWidth="1"/>
    <col min="3595" max="3595" width="1.140625" style="1" customWidth="1"/>
    <col min="3596" max="3596" width="11.28515625" style="1" customWidth="1"/>
    <col min="3597" max="3597" width="12.7109375" style="1" customWidth="1"/>
    <col min="3598" max="3598" width="11.5703125" style="1" customWidth="1"/>
    <col min="3599" max="3599" width="12.42578125" style="1" customWidth="1"/>
    <col min="3600" max="3600" width="1.5703125" style="1" customWidth="1"/>
    <col min="3601" max="3601" width="11.42578125" style="1" customWidth="1"/>
    <col min="3602" max="3602" width="12.140625" style="1" customWidth="1"/>
    <col min="3603" max="3603" width="1.7109375" style="1" customWidth="1"/>
    <col min="3604" max="3604" width="13.5703125" style="1" customWidth="1"/>
    <col min="3605" max="3841" width="9.140625" style="1"/>
    <col min="3842" max="3842" width="9.28515625" style="1" customWidth="1"/>
    <col min="3843" max="3843" width="1.7109375" style="1" customWidth="1"/>
    <col min="3844" max="3847" width="12" style="1" customWidth="1"/>
    <col min="3848" max="3848" width="11.85546875" style="1" customWidth="1"/>
    <col min="3849" max="3849" width="10.7109375" style="1" customWidth="1"/>
    <col min="3850" max="3850" width="10.5703125" style="1" customWidth="1"/>
    <col min="3851" max="3851" width="1.140625" style="1" customWidth="1"/>
    <col min="3852" max="3852" width="11.28515625" style="1" customWidth="1"/>
    <col min="3853" max="3853" width="12.7109375" style="1" customWidth="1"/>
    <col min="3854" max="3854" width="11.5703125" style="1" customWidth="1"/>
    <col min="3855" max="3855" width="12.42578125" style="1" customWidth="1"/>
    <col min="3856" max="3856" width="1.5703125" style="1" customWidth="1"/>
    <col min="3857" max="3857" width="11.42578125" style="1" customWidth="1"/>
    <col min="3858" max="3858" width="12.140625" style="1" customWidth="1"/>
    <col min="3859" max="3859" width="1.7109375" style="1" customWidth="1"/>
    <col min="3860" max="3860" width="13.5703125" style="1" customWidth="1"/>
    <col min="3861" max="4097" width="9.140625" style="1"/>
    <col min="4098" max="4098" width="9.28515625" style="1" customWidth="1"/>
    <col min="4099" max="4099" width="1.7109375" style="1" customWidth="1"/>
    <col min="4100" max="4103" width="12" style="1" customWidth="1"/>
    <col min="4104" max="4104" width="11.85546875" style="1" customWidth="1"/>
    <col min="4105" max="4105" width="10.7109375" style="1" customWidth="1"/>
    <col min="4106" max="4106" width="10.5703125" style="1" customWidth="1"/>
    <col min="4107" max="4107" width="1.140625" style="1" customWidth="1"/>
    <col min="4108" max="4108" width="11.28515625" style="1" customWidth="1"/>
    <col min="4109" max="4109" width="12.7109375" style="1" customWidth="1"/>
    <col min="4110" max="4110" width="11.5703125" style="1" customWidth="1"/>
    <col min="4111" max="4111" width="12.42578125" style="1" customWidth="1"/>
    <col min="4112" max="4112" width="1.5703125" style="1" customWidth="1"/>
    <col min="4113" max="4113" width="11.42578125" style="1" customWidth="1"/>
    <col min="4114" max="4114" width="12.140625" style="1" customWidth="1"/>
    <col min="4115" max="4115" width="1.7109375" style="1" customWidth="1"/>
    <col min="4116" max="4116" width="13.5703125" style="1" customWidth="1"/>
    <col min="4117" max="4353" width="9.140625" style="1"/>
    <col min="4354" max="4354" width="9.28515625" style="1" customWidth="1"/>
    <col min="4355" max="4355" width="1.7109375" style="1" customWidth="1"/>
    <col min="4356" max="4359" width="12" style="1" customWidth="1"/>
    <col min="4360" max="4360" width="11.85546875" style="1" customWidth="1"/>
    <col min="4361" max="4361" width="10.7109375" style="1" customWidth="1"/>
    <col min="4362" max="4362" width="10.5703125" style="1" customWidth="1"/>
    <col min="4363" max="4363" width="1.140625" style="1" customWidth="1"/>
    <col min="4364" max="4364" width="11.28515625" style="1" customWidth="1"/>
    <col min="4365" max="4365" width="12.7109375" style="1" customWidth="1"/>
    <col min="4366" max="4366" width="11.5703125" style="1" customWidth="1"/>
    <col min="4367" max="4367" width="12.42578125" style="1" customWidth="1"/>
    <col min="4368" max="4368" width="1.5703125" style="1" customWidth="1"/>
    <col min="4369" max="4369" width="11.42578125" style="1" customWidth="1"/>
    <col min="4370" max="4370" width="12.140625" style="1" customWidth="1"/>
    <col min="4371" max="4371" width="1.7109375" style="1" customWidth="1"/>
    <col min="4372" max="4372" width="13.5703125" style="1" customWidth="1"/>
    <col min="4373" max="4609" width="9.140625" style="1"/>
    <col min="4610" max="4610" width="9.28515625" style="1" customWidth="1"/>
    <col min="4611" max="4611" width="1.7109375" style="1" customWidth="1"/>
    <col min="4612" max="4615" width="12" style="1" customWidth="1"/>
    <col min="4616" max="4616" width="11.85546875" style="1" customWidth="1"/>
    <col min="4617" max="4617" width="10.7109375" style="1" customWidth="1"/>
    <col min="4618" max="4618" width="10.5703125" style="1" customWidth="1"/>
    <col min="4619" max="4619" width="1.140625" style="1" customWidth="1"/>
    <col min="4620" max="4620" width="11.28515625" style="1" customWidth="1"/>
    <col min="4621" max="4621" width="12.7109375" style="1" customWidth="1"/>
    <col min="4622" max="4622" width="11.5703125" style="1" customWidth="1"/>
    <col min="4623" max="4623" width="12.42578125" style="1" customWidth="1"/>
    <col min="4624" max="4624" width="1.5703125" style="1" customWidth="1"/>
    <col min="4625" max="4625" width="11.42578125" style="1" customWidth="1"/>
    <col min="4626" max="4626" width="12.140625" style="1" customWidth="1"/>
    <col min="4627" max="4627" width="1.7109375" style="1" customWidth="1"/>
    <col min="4628" max="4628" width="13.5703125" style="1" customWidth="1"/>
    <col min="4629" max="4865" width="9.140625" style="1"/>
    <col min="4866" max="4866" width="9.28515625" style="1" customWidth="1"/>
    <col min="4867" max="4867" width="1.7109375" style="1" customWidth="1"/>
    <col min="4868" max="4871" width="12" style="1" customWidth="1"/>
    <col min="4872" max="4872" width="11.85546875" style="1" customWidth="1"/>
    <col min="4873" max="4873" width="10.7109375" style="1" customWidth="1"/>
    <col min="4874" max="4874" width="10.5703125" style="1" customWidth="1"/>
    <col min="4875" max="4875" width="1.140625" style="1" customWidth="1"/>
    <col min="4876" max="4876" width="11.28515625" style="1" customWidth="1"/>
    <col min="4877" max="4877" width="12.7109375" style="1" customWidth="1"/>
    <col min="4878" max="4878" width="11.5703125" style="1" customWidth="1"/>
    <col min="4879" max="4879" width="12.42578125" style="1" customWidth="1"/>
    <col min="4880" max="4880" width="1.5703125" style="1" customWidth="1"/>
    <col min="4881" max="4881" width="11.42578125" style="1" customWidth="1"/>
    <col min="4882" max="4882" width="12.140625" style="1" customWidth="1"/>
    <col min="4883" max="4883" width="1.7109375" style="1" customWidth="1"/>
    <col min="4884" max="4884" width="13.5703125" style="1" customWidth="1"/>
    <col min="4885" max="5121" width="9.140625" style="1"/>
    <col min="5122" max="5122" width="9.28515625" style="1" customWidth="1"/>
    <col min="5123" max="5123" width="1.7109375" style="1" customWidth="1"/>
    <col min="5124" max="5127" width="12" style="1" customWidth="1"/>
    <col min="5128" max="5128" width="11.85546875" style="1" customWidth="1"/>
    <col min="5129" max="5129" width="10.7109375" style="1" customWidth="1"/>
    <col min="5130" max="5130" width="10.5703125" style="1" customWidth="1"/>
    <col min="5131" max="5131" width="1.140625" style="1" customWidth="1"/>
    <col min="5132" max="5132" width="11.28515625" style="1" customWidth="1"/>
    <col min="5133" max="5133" width="12.7109375" style="1" customWidth="1"/>
    <col min="5134" max="5134" width="11.5703125" style="1" customWidth="1"/>
    <col min="5135" max="5135" width="12.42578125" style="1" customWidth="1"/>
    <col min="5136" max="5136" width="1.5703125" style="1" customWidth="1"/>
    <col min="5137" max="5137" width="11.42578125" style="1" customWidth="1"/>
    <col min="5138" max="5138" width="12.140625" style="1" customWidth="1"/>
    <col min="5139" max="5139" width="1.7109375" style="1" customWidth="1"/>
    <col min="5140" max="5140" width="13.5703125" style="1" customWidth="1"/>
    <col min="5141" max="5377" width="9.140625" style="1"/>
    <col min="5378" max="5378" width="9.28515625" style="1" customWidth="1"/>
    <col min="5379" max="5379" width="1.7109375" style="1" customWidth="1"/>
    <col min="5380" max="5383" width="12" style="1" customWidth="1"/>
    <col min="5384" max="5384" width="11.85546875" style="1" customWidth="1"/>
    <col min="5385" max="5385" width="10.7109375" style="1" customWidth="1"/>
    <col min="5386" max="5386" width="10.5703125" style="1" customWidth="1"/>
    <col min="5387" max="5387" width="1.140625" style="1" customWidth="1"/>
    <col min="5388" max="5388" width="11.28515625" style="1" customWidth="1"/>
    <col min="5389" max="5389" width="12.7109375" style="1" customWidth="1"/>
    <col min="5390" max="5390" width="11.5703125" style="1" customWidth="1"/>
    <col min="5391" max="5391" width="12.42578125" style="1" customWidth="1"/>
    <col min="5392" max="5392" width="1.5703125" style="1" customWidth="1"/>
    <col min="5393" max="5393" width="11.42578125" style="1" customWidth="1"/>
    <col min="5394" max="5394" width="12.140625" style="1" customWidth="1"/>
    <col min="5395" max="5395" width="1.7109375" style="1" customWidth="1"/>
    <col min="5396" max="5396" width="13.5703125" style="1" customWidth="1"/>
    <col min="5397" max="5633" width="9.140625" style="1"/>
    <col min="5634" max="5634" width="9.28515625" style="1" customWidth="1"/>
    <col min="5635" max="5635" width="1.7109375" style="1" customWidth="1"/>
    <col min="5636" max="5639" width="12" style="1" customWidth="1"/>
    <col min="5640" max="5640" width="11.85546875" style="1" customWidth="1"/>
    <col min="5641" max="5641" width="10.7109375" style="1" customWidth="1"/>
    <col min="5642" max="5642" width="10.5703125" style="1" customWidth="1"/>
    <col min="5643" max="5643" width="1.140625" style="1" customWidth="1"/>
    <col min="5644" max="5644" width="11.28515625" style="1" customWidth="1"/>
    <col min="5645" max="5645" width="12.7109375" style="1" customWidth="1"/>
    <col min="5646" max="5646" width="11.5703125" style="1" customWidth="1"/>
    <col min="5647" max="5647" width="12.42578125" style="1" customWidth="1"/>
    <col min="5648" max="5648" width="1.5703125" style="1" customWidth="1"/>
    <col min="5649" max="5649" width="11.42578125" style="1" customWidth="1"/>
    <col min="5650" max="5650" width="12.140625" style="1" customWidth="1"/>
    <col min="5651" max="5651" width="1.7109375" style="1" customWidth="1"/>
    <col min="5652" max="5652" width="13.5703125" style="1" customWidth="1"/>
    <col min="5653" max="5889" width="9.140625" style="1"/>
    <col min="5890" max="5890" width="9.28515625" style="1" customWidth="1"/>
    <col min="5891" max="5891" width="1.7109375" style="1" customWidth="1"/>
    <col min="5892" max="5895" width="12" style="1" customWidth="1"/>
    <col min="5896" max="5896" width="11.85546875" style="1" customWidth="1"/>
    <col min="5897" max="5897" width="10.7109375" style="1" customWidth="1"/>
    <col min="5898" max="5898" width="10.5703125" style="1" customWidth="1"/>
    <col min="5899" max="5899" width="1.140625" style="1" customWidth="1"/>
    <col min="5900" max="5900" width="11.28515625" style="1" customWidth="1"/>
    <col min="5901" max="5901" width="12.7109375" style="1" customWidth="1"/>
    <col min="5902" max="5902" width="11.5703125" style="1" customWidth="1"/>
    <col min="5903" max="5903" width="12.42578125" style="1" customWidth="1"/>
    <col min="5904" max="5904" width="1.5703125" style="1" customWidth="1"/>
    <col min="5905" max="5905" width="11.42578125" style="1" customWidth="1"/>
    <col min="5906" max="5906" width="12.140625" style="1" customWidth="1"/>
    <col min="5907" max="5907" width="1.7109375" style="1" customWidth="1"/>
    <col min="5908" max="5908" width="13.5703125" style="1" customWidth="1"/>
    <col min="5909" max="6145" width="9.140625" style="1"/>
    <col min="6146" max="6146" width="9.28515625" style="1" customWidth="1"/>
    <col min="6147" max="6147" width="1.7109375" style="1" customWidth="1"/>
    <col min="6148" max="6151" width="12" style="1" customWidth="1"/>
    <col min="6152" max="6152" width="11.85546875" style="1" customWidth="1"/>
    <col min="6153" max="6153" width="10.7109375" style="1" customWidth="1"/>
    <col min="6154" max="6154" width="10.5703125" style="1" customWidth="1"/>
    <col min="6155" max="6155" width="1.140625" style="1" customWidth="1"/>
    <col min="6156" max="6156" width="11.28515625" style="1" customWidth="1"/>
    <col min="6157" max="6157" width="12.7109375" style="1" customWidth="1"/>
    <col min="6158" max="6158" width="11.5703125" style="1" customWidth="1"/>
    <col min="6159" max="6159" width="12.42578125" style="1" customWidth="1"/>
    <col min="6160" max="6160" width="1.5703125" style="1" customWidth="1"/>
    <col min="6161" max="6161" width="11.42578125" style="1" customWidth="1"/>
    <col min="6162" max="6162" width="12.140625" style="1" customWidth="1"/>
    <col min="6163" max="6163" width="1.7109375" style="1" customWidth="1"/>
    <col min="6164" max="6164" width="13.5703125" style="1" customWidth="1"/>
    <col min="6165" max="6401" width="9.140625" style="1"/>
    <col min="6402" max="6402" width="9.28515625" style="1" customWidth="1"/>
    <col min="6403" max="6403" width="1.7109375" style="1" customWidth="1"/>
    <col min="6404" max="6407" width="12" style="1" customWidth="1"/>
    <col min="6408" max="6408" width="11.85546875" style="1" customWidth="1"/>
    <col min="6409" max="6409" width="10.7109375" style="1" customWidth="1"/>
    <col min="6410" max="6410" width="10.5703125" style="1" customWidth="1"/>
    <col min="6411" max="6411" width="1.140625" style="1" customWidth="1"/>
    <col min="6412" max="6412" width="11.28515625" style="1" customWidth="1"/>
    <col min="6413" max="6413" width="12.7109375" style="1" customWidth="1"/>
    <col min="6414" max="6414" width="11.5703125" style="1" customWidth="1"/>
    <col min="6415" max="6415" width="12.42578125" style="1" customWidth="1"/>
    <col min="6416" max="6416" width="1.5703125" style="1" customWidth="1"/>
    <col min="6417" max="6417" width="11.42578125" style="1" customWidth="1"/>
    <col min="6418" max="6418" width="12.140625" style="1" customWidth="1"/>
    <col min="6419" max="6419" width="1.7109375" style="1" customWidth="1"/>
    <col min="6420" max="6420" width="13.5703125" style="1" customWidth="1"/>
    <col min="6421" max="6657" width="9.140625" style="1"/>
    <col min="6658" max="6658" width="9.28515625" style="1" customWidth="1"/>
    <col min="6659" max="6659" width="1.7109375" style="1" customWidth="1"/>
    <col min="6660" max="6663" width="12" style="1" customWidth="1"/>
    <col min="6664" max="6664" width="11.85546875" style="1" customWidth="1"/>
    <col min="6665" max="6665" width="10.7109375" style="1" customWidth="1"/>
    <col min="6666" max="6666" width="10.5703125" style="1" customWidth="1"/>
    <col min="6667" max="6667" width="1.140625" style="1" customWidth="1"/>
    <col min="6668" max="6668" width="11.28515625" style="1" customWidth="1"/>
    <col min="6669" max="6669" width="12.7109375" style="1" customWidth="1"/>
    <col min="6670" max="6670" width="11.5703125" style="1" customWidth="1"/>
    <col min="6671" max="6671" width="12.42578125" style="1" customWidth="1"/>
    <col min="6672" max="6672" width="1.5703125" style="1" customWidth="1"/>
    <col min="6673" max="6673" width="11.42578125" style="1" customWidth="1"/>
    <col min="6674" max="6674" width="12.140625" style="1" customWidth="1"/>
    <col min="6675" max="6675" width="1.7109375" style="1" customWidth="1"/>
    <col min="6676" max="6676" width="13.5703125" style="1" customWidth="1"/>
    <col min="6677" max="6913" width="9.140625" style="1"/>
    <col min="6914" max="6914" width="9.28515625" style="1" customWidth="1"/>
    <col min="6915" max="6915" width="1.7109375" style="1" customWidth="1"/>
    <col min="6916" max="6919" width="12" style="1" customWidth="1"/>
    <col min="6920" max="6920" width="11.85546875" style="1" customWidth="1"/>
    <col min="6921" max="6921" width="10.7109375" style="1" customWidth="1"/>
    <col min="6922" max="6922" width="10.5703125" style="1" customWidth="1"/>
    <col min="6923" max="6923" width="1.140625" style="1" customWidth="1"/>
    <col min="6924" max="6924" width="11.28515625" style="1" customWidth="1"/>
    <col min="6925" max="6925" width="12.7109375" style="1" customWidth="1"/>
    <col min="6926" max="6926" width="11.5703125" style="1" customWidth="1"/>
    <col min="6927" max="6927" width="12.42578125" style="1" customWidth="1"/>
    <col min="6928" max="6928" width="1.5703125" style="1" customWidth="1"/>
    <col min="6929" max="6929" width="11.42578125" style="1" customWidth="1"/>
    <col min="6930" max="6930" width="12.140625" style="1" customWidth="1"/>
    <col min="6931" max="6931" width="1.7109375" style="1" customWidth="1"/>
    <col min="6932" max="6932" width="13.5703125" style="1" customWidth="1"/>
    <col min="6933" max="7169" width="9.140625" style="1"/>
    <col min="7170" max="7170" width="9.28515625" style="1" customWidth="1"/>
    <col min="7171" max="7171" width="1.7109375" style="1" customWidth="1"/>
    <col min="7172" max="7175" width="12" style="1" customWidth="1"/>
    <col min="7176" max="7176" width="11.85546875" style="1" customWidth="1"/>
    <col min="7177" max="7177" width="10.7109375" style="1" customWidth="1"/>
    <col min="7178" max="7178" width="10.5703125" style="1" customWidth="1"/>
    <col min="7179" max="7179" width="1.140625" style="1" customWidth="1"/>
    <col min="7180" max="7180" width="11.28515625" style="1" customWidth="1"/>
    <col min="7181" max="7181" width="12.7109375" style="1" customWidth="1"/>
    <col min="7182" max="7182" width="11.5703125" style="1" customWidth="1"/>
    <col min="7183" max="7183" width="12.42578125" style="1" customWidth="1"/>
    <col min="7184" max="7184" width="1.5703125" style="1" customWidth="1"/>
    <col min="7185" max="7185" width="11.42578125" style="1" customWidth="1"/>
    <col min="7186" max="7186" width="12.140625" style="1" customWidth="1"/>
    <col min="7187" max="7187" width="1.7109375" style="1" customWidth="1"/>
    <col min="7188" max="7188" width="13.5703125" style="1" customWidth="1"/>
    <col min="7189" max="7425" width="9.140625" style="1"/>
    <col min="7426" max="7426" width="9.28515625" style="1" customWidth="1"/>
    <col min="7427" max="7427" width="1.7109375" style="1" customWidth="1"/>
    <col min="7428" max="7431" width="12" style="1" customWidth="1"/>
    <col min="7432" max="7432" width="11.85546875" style="1" customWidth="1"/>
    <col min="7433" max="7433" width="10.7109375" style="1" customWidth="1"/>
    <col min="7434" max="7434" width="10.5703125" style="1" customWidth="1"/>
    <col min="7435" max="7435" width="1.140625" style="1" customWidth="1"/>
    <col min="7436" max="7436" width="11.28515625" style="1" customWidth="1"/>
    <col min="7437" max="7437" width="12.7109375" style="1" customWidth="1"/>
    <col min="7438" max="7438" width="11.5703125" style="1" customWidth="1"/>
    <col min="7439" max="7439" width="12.42578125" style="1" customWidth="1"/>
    <col min="7440" max="7440" width="1.5703125" style="1" customWidth="1"/>
    <col min="7441" max="7441" width="11.42578125" style="1" customWidth="1"/>
    <col min="7442" max="7442" width="12.140625" style="1" customWidth="1"/>
    <col min="7443" max="7443" width="1.7109375" style="1" customWidth="1"/>
    <col min="7444" max="7444" width="13.5703125" style="1" customWidth="1"/>
    <col min="7445" max="7681" width="9.140625" style="1"/>
    <col min="7682" max="7682" width="9.28515625" style="1" customWidth="1"/>
    <col min="7683" max="7683" width="1.7109375" style="1" customWidth="1"/>
    <col min="7684" max="7687" width="12" style="1" customWidth="1"/>
    <col min="7688" max="7688" width="11.85546875" style="1" customWidth="1"/>
    <col min="7689" max="7689" width="10.7109375" style="1" customWidth="1"/>
    <col min="7690" max="7690" width="10.5703125" style="1" customWidth="1"/>
    <col min="7691" max="7691" width="1.140625" style="1" customWidth="1"/>
    <col min="7692" max="7692" width="11.28515625" style="1" customWidth="1"/>
    <col min="7693" max="7693" width="12.7109375" style="1" customWidth="1"/>
    <col min="7694" max="7694" width="11.5703125" style="1" customWidth="1"/>
    <col min="7695" max="7695" width="12.42578125" style="1" customWidth="1"/>
    <col min="7696" max="7696" width="1.5703125" style="1" customWidth="1"/>
    <col min="7697" max="7697" width="11.42578125" style="1" customWidth="1"/>
    <col min="7698" max="7698" width="12.140625" style="1" customWidth="1"/>
    <col min="7699" max="7699" width="1.7109375" style="1" customWidth="1"/>
    <col min="7700" max="7700" width="13.5703125" style="1" customWidth="1"/>
    <col min="7701" max="7937" width="9.140625" style="1"/>
    <col min="7938" max="7938" width="9.28515625" style="1" customWidth="1"/>
    <col min="7939" max="7939" width="1.7109375" style="1" customWidth="1"/>
    <col min="7940" max="7943" width="12" style="1" customWidth="1"/>
    <col min="7944" max="7944" width="11.85546875" style="1" customWidth="1"/>
    <col min="7945" max="7945" width="10.7109375" style="1" customWidth="1"/>
    <col min="7946" max="7946" width="10.5703125" style="1" customWidth="1"/>
    <col min="7947" max="7947" width="1.140625" style="1" customWidth="1"/>
    <col min="7948" max="7948" width="11.28515625" style="1" customWidth="1"/>
    <col min="7949" max="7949" width="12.7109375" style="1" customWidth="1"/>
    <col min="7950" max="7950" width="11.5703125" style="1" customWidth="1"/>
    <col min="7951" max="7951" width="12.42578125" style="1" customWidth="1"/>
    <col min="7952" max="7952" width="1.5703125" style="1" customWidth="1"/>
    <col min="7953" max="7953" width="11.42578125" style="1" customWidth="1"/>
    <col min="7954" max="7954" width="12.140625" style="1" customWidth="1"/>
    <col min="7955" max="7955" width="1.7109375" style="1" customWidth="1"/>
    <col min="7956" max="7956" width="13.5703125" style="1" customWidth="1"/>
    <col min="7957" max="8193" width="9.140625" style="1"/>
    <col min="8194" max="8194" width="9.28515625" style="1" customWidth="1"/>
    <col min="8195" max="8195" width="1.7109375" style="1" customWidth="1"/>
    <col min="8196" max="8199" width="12" style="1" customWidth="1"/>
    <col min="8200" max="8200" width="11.85546875" style="1" customWidth="1"/>
    <col min="8201" max="8201" width="10.7109375" style="1" customWidth="1"/>
    <col min="8202" max="8202" width="10.5703125" style="1" customWidth="1"/>
    <col min="8203" max="8203" width="1.140625" style="1" customWidth="1"/>
    <col min="8204" max="8204" width="11.28515625" style="1" customWidth="1"/>
    <col min="8205" max="8205" width="12.7109375" style="1" customWidth="1"/>
    <col min="8206" max="8206" width="11.5703125" style="1" customWidth="1"/>
    <col min="8207" max="8207" width="12.42578125" style="1" customWidth="1"/>
    <col min="8208" max="8208" width="1.5703125" style="1" customWidth="1"/>
    <col min="8209" max="8209" width="11.42578125" style="1" customWidth="1"/>
    <col min="8210" max="8210" width="12.140625" style="1" customWidth="1"/>
    <col min="8211" max="8211" width="1.7109375" style="1" customWidth="1"/>
    <col min="8212" max="8212" width="13.5703125" style="1" customWidth="1"/>
    <col min="8213" max="8449" width="9.140625" style="1"/>
    <col min="8450" max="8450" width="9.28515625" style="1" customWidth="1"/>
    <col min="8451" max="8451" width="1.7109375" style="1" customWidth="1"/>
    <col min="8452" max="8455" width="12" style="1" customWidth="1"/>
    <col min="8456" max="8456" width="11.85546875" style="1" customWidth="1"/>
    <col min="8457" max="8457" width="10.7109375" style="1" customWidth="1"/>
    <col min="8458" max="8458" width="10.5703125" style="1" customWidth="1"/>
    <col min="8459" max="8459" width="1.140625" style="1" customWidth="1"/>
    <col min="8460" max="8460" width="11.28515625" style="1" customWidth="1"/>
    <col min="8461" max="8461" width="12.7109375" style="1" customWidth="1"/>
    <col min="8462" max="8462" width="11.5703125" style="1" customWidth="1"/>
    <col min="8463" max="8463" width="12.42578125" style="1" customWidth="1"/>
    <col min="8464" max="8464" width="1.5703125" style="1" customWidth="1"/>
    <col min="8465" max="8465" width="11.42578125" style="1" customWidth="1"/>
    <col min="8466" max="8466" width="12.140625" style="1" customWidth="1"/>
    <col min="8467" max="8467" width="1.7109375" style="1" customWidth="1"/>
    <col min="8468" max="8468" width="13.5703125" style="1" customWidth="1"/>
    <col min="8469" max="8705" width="9.140625" style="1"/>
    <col min="8706" max="8706" width="9.28515625" style="1" customWidth="1"/>
    <col min="8707" max="8707" width="1.7109375" style="1" customWidth="1"/>
    <col min="8708" max="8711" width="12" style="1" customWidth="1"/>
    <col min="8712" max="8712" width="11.85546875" style="1" customWidth="1"/>
    <col min="8713" max="8713" width="10.7109375" style="1" customWidth="1"/>
    <col min="8714" max="8714" width="10.5703125" style="1" customWidth="1"/>
    <col min="8715" max="8715" width="1.140625" style="1" customWidth="1"/>
    <col min="8716" max="8716" width="11.28515625" style="1" customWidth="1"/>
    <col min="8717" max="8717" width="12.7109375" style="1" customWidth="1"/>
    <col min="8718" max="8718" width="11.5703125" style="1" customWidth="1"/>
    <col min="8719" max="8719" width="12.42578125" style="1" customWidth="1"/>
    <col min="8720" max="8720" width="1.5703125" style="1" customWidth="1"/>
    <col min="8721" max="8721" width="11.42578125" style="1" customWidth="1"/>
    <col min="8722" max="8722" width="12.140625" style="1" customWidth="1"/>
    <col min="8723" max="8723" width="1.7109375" style="1" customWidth="1"/>
    <col min="8724" max="8724" width="13.5703125" style="1" customWidth="1"/>
    <col min="8725" max="8961" width="9.140625" style="1"/>
    <col min="8962" max="8962" width="9.28515625" style="1" customWidth="1"/>
    <col min="8963" max="8963" width="1.7109375" style="1" customWidth="1"/>
    <col min="8964" max="8967" width="12" style="1" customWidth="1"/>
    <col min="8968" max="8968" width="11.85546875" style="1" customWidth="1"/>
    <col min="8969" max="8969" width="10.7109375" style="1" customWidth="1"/>
    <col min="8970" max="8970" width="10.5703125" style="1" customWidth="1"/>
    <col min="8971" max="8971" width="1.140625" style="1" customWidth="1"/>
    <col min="8972" max="8972" width="11.28515625" style="1" customWidth="1"/>
    <col min="8973" max="8973" width="12.7109375" style="1" customWidth="1"/>
    <col min="8974" max="8974" width="11.5703125" style="1" customWidth="1"/>
    <col min="8975" max="8975" width="12.42578125" style="1" customWidth="1"/>
    <col min="8976" max="8976" width="1.5703125" style="1" customWidth="1"/>
    <col min="8977" max="8977" width="11.42578125" style="1" customWidth="1"/>
    <col min="8978" max="8978" width="12.140625" style="1" customWidth="1"/>
    <col min="8979" max="8979" width="1.7109375" style="1" customWidth="1"/>
    <col min="8980" max="8980" width="13.5703125" style="1" customWidth="1"/>
    <col min="8981" max="9217" width="9.140625" style="1"/>
    <col min="9218" max="9218" width="9.28515625" style="1" customWidth="1"/>
    <col min="9219" max="9219" width="1.7109375" style="1" customWidth="1"/>
    <col min="9220" max="9223" width="12" style="1" customWidth="1"/>
    <col min="9224" max="9224" width="11.85546875" style="1" customWidth="1"/>
    <col min="9225" max="9225" width="10.7109375" style="1" customWidth="1"/>
    <col min="9226" max="9226" width="10.5703125" style="1" customWidth="1"/>
    <col min="9227" max="9227" width="1.140625" style="1" customWidth="1"/>
    <col min="9228" max="9228" width="11.28515625" style="1" customWidth="1"/>
    <col min="9229" max="9229" width="12.7109375" style="1" customWidth="1"/>
    <col min="9230" max="9230" width="11.5703125" style="1" customWidth="1"/>
    <col min="9231" max="9231" width="12.42578125" style="1" customWidth="1"/>
    <col min="9232" max="9232" width="1.5703125" style="1" customWidth="1"/>
    <col min="9233" max="9233" width="11.42578125" style="1" customWidth="1"/>
    <col min="9234" max="9234" width="12.140625" style="1" customWidth="1"/>
    <col min="9235" max="9235" width="1.7109375" style="1" customWidth="1"/>
    <col min="9236" max="9236" width="13.5703125" style="1" customWidth="1"/>
    <col min="9237" max="9473" width="9.140625" style="1"/>
    <col min="9474" max="9474" width="9.28515625" style="1" customWidth="1"/>
    <col min="9475" max="9475" width="1.7109375" style="1" customWidth="1"/>
    <col min="9476" max="9479" width="12" style="1" customWidth="1"/>
    <col min="9480" max="9480" width="11.85546875" style="1" customWidth="1"/>
    <col min="9481" max="9481" width="10.7109375" style="1" customWidth="1"/>
    <col min="9482" max="9482" width="10.5703125" style="1" customWidth="1"/>
    <col min="9483" max="9483" width="1.140625" style="1" customWidth="1"/>
    <col min="9484" max="9484" width="11.28515625" style="1" customWidth="1"/>
    <col min="9485" max="9485" width="12.7109375" style="1" customWidth="1"/>
    <col min="9486" max="9486" width="11.5703125" style="1" customWidth="1"/>
    <col min="9487" max="9487" width="12.42578125" style="1" customWidth="1"/>
    <col min="9488" max="9488" width="1.5703125" style="1" customWidth="1"/>
    <col min="9489" max="9489" width="11.42578125" style="1" customWidth="1"/>
    <col min="9490" max="9490" width="12.140625" style="1" customWidth="1"/>
    <col min="9491" max="9491" width="1.7109375" style="1" customWidth="1"/>
    <col min="9492" max="9492" width="13.5703125" style="1" customWidth="1"/>
    <col min="9493" max="9729" width="9.140625" style="1"/>
    <col min="9730" max="9730" width="9.28515625" style="1" customWidth="1"/>
    <col min="9731" max="9731" width="1.7109375" style="1" customWidth="1"/>
    <col min="9732" max="9735" width="12" style="1" customWidth="1"/>
    <col min="9736" max="9736" width="11.85546875" style="1" customWidth="1"/>
    <col min="9737" max="9737" width="10.7109375" style="1" customWidth="1"/>
    <col min="9738" max="9738" width="10.5703125" style="1" customWidth="1"/>
    <col min="9739" max="9739" width="1.140625" style="1" customWidth="1"/>
    <col min="9740" max="9740" width="11.28515625" style="1" customWidth="1"/>
    <col min="9741" max="9741" width="12.7109375" style="1" customWidth="1"/>
    <col min="9742" max="9742" width="11.5703125" style="1" customWidth="1"/>
    <col min="9743" max="9743" width="12.42578125" style="1" customWidth="1"/>
    <col min="9744" max="9744" width="1.5703125" style="1" customWidth="1"/>
    <col min="9745" max="9745" width="11.42578125" style="1" customWidth="1"/>
    <col min="9746" max="9746" width="12.140625" style="1" customWidth="1"/>
    <col min="9747" max="9747" width="1.7109375" style="1" customWidth="1"/>
    <col min="9748" max="9748" width="13.5703125" style="1" customWidth="1"/>
    <col min="9749" max="9985" width="9.140625" style="1"/>
    <col min="9986" max="9986" width="9.28515625" style="1" customWidth="1"/>
    <col min="9987" max="9987" width="1.7109375" style="1" customWidth="1"/>
    <col min="9988" max="9991" width="12" style="1" customWidth="1"/>
    <col min="9992" max="9992" width="11.85546875" style="1" customWidth="1"/>
    <col min="9993" max="9993" width="10.7109375" style="1" customWidth="1"/>
    <col min="9994" max="9994" width="10.5703125" style="1" customWidth="1"/>
    <col min="9995" max="9995" width="1.140625" style="1" customWidth="1"/>
    <col min="9996" max="9996" width="11.28515625" style="1" customWidth="1"/>
    <col min="9997" max="9997" width="12.7109375" style="1" customWidth="1"/>
    <col min="9998" max="9998" width="11.5703125" style="1" customWidth="1"/>
    <col min="9999" max="9999" width="12.42578125" style="1" customWidth="1"/>
    <col min="10000" max="10000" width="1.5703125" style="1" customWidth="1"/>
    <col min="10001" max="10001" width="11.42578125" style="1" customWidth="1"/>
    <col min="10002" max="10002" width="12.140625" style="1" customWidth="1"/>
    <col min="10003" max="10003" width="1.7109375" style="1" customWidth="1"/>
    <col min="10004" max="10004" width="13.5703125" style="1" customWidth="1"/>
    <col min="10005" max="10241" width="9.140625" style="1"/>
    <col min="10242" max="10242" width="9.28515625" style="1" customWidth="1"/>
    <col min="10243" max="10243" width="1.7109375" style="1" customWidth="1"/>
    <col min="10244" max="10247" width="12" style="1" customWidth="1"/>
    <col min="10248" max="10248" width="11.85546875" style="1" customWidth="1"/>
    <col min="10249" max="10249" width="10.7109375" style="1" customWidth="1"/>
    <col min="10250" max="10250" width="10.5703125" style="1" customWidth="1"/>
    <col min="10251" max="10251" width="1.140625" style="1" customWidth="1"/>
    <col min="10252" max="10252" width="11.28515625" style="1" customWidth="1"/>
    <col min="10253" max="10253" width="12.7109375" style="1" customWidth="1"/>
    <col min="10254" max="10254" width="11.5703125" style="1" customWidth="1"/>
    <col min="10255" max="10255" width="12.42578125" style="1" customWidth="1"/>
    <col min="10256" max="10256" width="1.5703125" style="1" customWidth="1"/>
    <col min="10257" max="10257" width="11.42578125" style="1" customWidth="1"/>
    <col min="10258" max="10258" width="12.140625" style="1" customWidth="1"/>
    <col min="10259" max="10259" width="1.7109375" style="1" customWidth="1"/>
    <col min="10260" max="10260" width="13.5703125" style="1" customWidth="1"/>
    <col min="10261" max="10497" width="9.140625" style="1"/>
    <col min="10498" max="10498" width="9.28515625" style="1" customWidth="1"/>
    <col min="10499" max="10499" width="1.7109375" style="1" customWidth="1"/>
    <col min="10500" max="10503" width="12" style="1" customWidth="1"/>
    <col min="10504" max="10504" width="11.85546875" style="1" customWidth="1"/>
    <col min="10505" max="10505" width="10.7109375" style="1" customWidth="1"/>
    <col min="10506" max="10506" width="10.5703125" style="1" customWidth="1"/>
    <col min="10507" max="10507" width="1.140625" style="1" customWidth="1"/>
    <col min="10508" max="10508" width="11.28515625" style="1" customWidth="1"/>
    <col min="10509" max="10509" width="12.7109375" style="1" customWidth="1"/>
    <col min="10510" max="10510" width="11.5703125" style="1" customWidth="1"/>
    <col min="10511" max="10511" width="12.42578125" style="1" customWidth="1"/>
    <col min="10512" max="10512" width="1.5703125" style="1" customWidth="1"/>
    <col min="10513" max="10513" width="11.42578125" style="1" customWidth="1"/>
    <col min="10514" max="10514" width="12.140625" style="1" customWidth="1"/>
    <col min="10515" max="10515" width="1.7109375" style="1" customWidth="1"/>
    <col min="10516" max="10516" width="13.5703125" style="1" customWidth="1"/>
    <col min="10517" max="10753" width="9.140625" style="1"/>
    <col min="10754" max="10754" width="9.28515625" style="1" customWidth="1"/>
    <col min="10755" max="10755" width="1.7109375" style="1" customWidth="1"/>
    <col min="10756" max="10759" width="12" style="1" customWidth="1"/>
    <col min="10760" max="10760" width="11.85546875" style="1" customWidth="1"/>
    <col min="10761" max="10761" width="10.7109375" style="1" customWidth="1"/>
    <col min="10762" max="10762" width="10.5703125" style="1" customWidth="1"/>
    <col min="10763" max="10763" width="1.140625" style="1" customWidth="1"/>
    <col min="10764" max="10764" width="11.28515625" style="1" customWidth="1"/>
    <col min="10765" max="10765" width="12.7109375" style="1" customWidth="1"/>
    <col min="10766" max="10766" width="11.5703125" style="1" customWidth="1"/>
    <col min="10767" max="10767" width="12.42578125" style="1" customWidth="1"/>
    <col min="10768" max="10768" width="1.5703125" style="1" customWidth="1"/>
    <col min="10769" max="10769" width="11.42578125" style="1" customWidth="1"/>
    <col min="10770" max="10770" width="12.140625" style="1" customWidth="1"/>
    <col min="10771" max="10771" width="1.7109375" style="1" customWidth="1"/>
    <col min="10772" max="10772" width="13.5703125" style="1" customWidth="1"/>
    <col min="10773" max="11009" width="9.140625" style="1"/>
    <col min="11010" max="11010" width="9.28515625" style="1" customWidth="1"/>
    <col min="11011" max="11011" width="1.7109375" style="1" customWidth="1"/>
    <col min="11012" max="11015" width="12" style="1" customWidth="1"/>
    <col min="11016" max="11016" width="11.85546875" style="1" customWidth="1"/>
    <col min="11017" max="11017" width="10.7109375" style="1" customWidth="1"/>
    <col min="11018" max="11018" width="10.5703125" style="1" customWidth="1"/>
    <col min="11019" max="11019" width="1.140625" style="1" customWidth="1"/>
    <col min="11020" max="11020" width="11.28515625" style="1" customWidth="1"/>
    <col min="11021" max="11021" width="12.7109375" style="1" customWidth="1"/>
    <col min="11022" max="11022" width="11.5703125" style="1" customWidth="1"/>
    <col min="11023" max="11023" width="12.42578125" style="1" customWidth="1"/>
    <col min="11024" max="11024" width="1.5703125" style="1" customWidth="1"/>
    <col min="11025" max="11025" width="11.42578125" style="1" customWidth="1"/>
    <col min="11026" max="11026" width="12.140625" style="1" customWidth="1"/>
    <col min="11027" max="11027" width="1.7109375" style="1" customWidth="1"/>
    <col min="11028" max="11028" width="13.5703125" style="1" customWidth="1"/>
    <col min="11029" max="11265" width="9.140625" style="1"/>
    <col min="11266" max="11266" width="9.28515625" style="1" customWidth="1"/>
    <col min="11267" max="11267" width="1.7109375" style="1" customWidth="1"/>
    <col min="11268" max="11271" width="12" style="1" customWidth="1"/>
    <col min="11272" max="11272" width="11.85546875" style="1" customWidth="1"/>
    <col min="11273" max="11273" width="10.7109375" style="1" customWidth="1"/>
    <col min="11274" max="11274" width="10.5703125" style="1" customWidth="1"/>
    <col min="11275" max="11275" width="1.140625" style="1" customWidth="1"/>
    <col min="11276" max="11276" width="11.28515625" style="1" customWidth="1"/>
    <col min="11277" max="11277" width="12.7109375" style="1" customWidth="1"/>
    <col min="11278" max="11278" width="11.5703125" style="1" customWidth="1"/>
    <col min="11279" max="11279" width="12.42578125" style="1" customWidth="1"/>
    <col min="11280" max="11280" width="1.5703125" style="1" customWidth="1"/>
    <col min="11281" max="11281" width="11.42578125" style="1" customWidth="1"/>
    <col min="11282" max="11282" width="12.140625" style="1" customWidth="1"/>
    <col min="11283" max="11283" width="1.7109375" style="1" customWidth="1"/>
    <col min="11284" max="11284" width="13.5703125" style="1" customWidth="1"/>
    <col min="11285" max="11521" width="9.140625" style="1"/>
    <col min="11522" max="11522" width="9.28515625" style="1" customWidth="1"/>
    <col min="11523" max="11523" width="1.7109375" style="1" customWidth="1"/>
    <col min="11524" max="11527" width="12" style="1" customWidth="1"/>
    <col min="11528" max="11528" width="11.85546875" style="1" customWidth="1"/>
    <col min="11529" max="11529" width="10.7109375" style="1" customWidth="1"/>
    <col min="11530" max="11530" width="10.5703125" style="1" customWidth="1"/>
    <col min="11531" max="11531" width="1.140625" style="1" customWidth="1"/>
    <col min="11532" max="11532" width="11.28515625" style="1" customWidth="1"/>
    <col min="11533" max="11533" width="12.7109375" style="1" customWidth="1"/>
    <col min="11534" max="11534" width="11.5703125" style="1" customWidth="1"/>
    <col min="11535" max="11535" width="12.42578125" style="1" customWidth="1"/>
    <col min="11536" max="11536" width="1.5703125" style="1" customWidth="1"/>
    <col min="11537" max="11537" width="11.42578125" style="1" customWidth="1"/>
    <col min="11538" max="11538" width="12.140625" style="1" customWidth="1"/>
    <col min="11539" max="11539" width="1.7109375" style="1" customWidth="1"/>
    <col min="11540" max="11540" width="13.5703125" style="1" customWidth="1"/>
    <col min="11541" max="11777" width="9.140625" style="1"/>
    <col min="11778" max="11778" width="9.28515625" style="1" customWidth="1"/>
    <col min="11779" max="11779" width="1.7109375" style="1" customWidth="1"/>
    <col min="11780" max="11783" width="12" style="1" customWidth="1"/>
    <col min="11784" max="11784" width="11.85546875" style="1" customWidth="1"/>
    <col min="11785" max="11785" width="10.7109375" style="1" customWidth="1"/>
    <col min="11786" max="11786" width="10.5703125" style="1" customWidth="1"/>
    <col min="11787" max="11787" width="1.140625" style="1" customWidth="1"/>
    <col min="11788" max="11788" width="11.28515625" style="1" customWidth="1"/>
    <col min="11789" max="11789" width="12.7109375" style="1" customWidth="1"/>
    <col min="11790" max="11790" width="11.5703125" style="1" customWidth="1"/>
    <col min="11791" max="11791" width="12.42578125" style="1" customWidth="1"/>
    <col min="11792" max="11792" width="1.5703125" style="1" customWidth="1"/>
    <col min="11793" max="11793" width="11.42578125" style="1" customWidth="1"/>
    <col min="11794" max="11794" width="12.140625" style="1" customWidth="1"/>
    <col min="11795" max="11795" width="1.7109375" style="1" customWidth="1"/>
    <col min="11796" max="11796" width="13.5703125" style="1" customWidth="1"/>
    <col min="11797" max="12033" width="9.140625" style="1"/>
    <col min="12034" max="12034" width="9.28515625" style="1" customWidth="1"/>
    <col min="12035" max="12035" width="1.7109375" style="1" customWidth="1"/>
    <col min="12036" max="12039" width="12" style="1" customWidth="1"/>
    <col min="12040" max="12040" width="11.85546875" style="1" customWidth="1"/>
    <col min="12041" max="12041" width="10.7109375" style="1" customWidth="1"/>
    <col min="12042" max="12042" width="10.5703125" style="1" customWidth="1"/>
    <col min="12043" max="12043" width="1.140625" style="1" customWidth="1"/>
    <col min="12044" max="12044" width="11.28515625" style="1" customWidth="1"/>
    <col min="12045" max="12045" width="12.7109375" style="1" customWidth="1"/>
    <col min="12046" max="12046" width="11.5703125" style="1" customWidth="1"/>
    <col min="12047" max="12047" width="12.42578125" style="1" customWidth="1"/>
    <col min="12048" max="12048" width="1.5703125" style="1" customWidth="1"/>
    <col min="12049" max="12049" width="11.42578125" style="1" customWidth="1"/>
    <col min="12050" max="12050" width="12.140625" style="1" customWidth="1"/>
    <col min="12051" max="12051" width="1.7109375" style="1" customWidth="1"/>
    <col min="12052" max="12052" width="13.5703125" style="1" customWidth="1"/>
    <col min="12053" max="12289" width="9.140625" style="1"/>
    <col min="12290" max="12290" width="9.28515625" style="1" customWidth="1"/>
    <col min="12291" max="12291" width="1.7109375" style="1" customWidth="1"/>
    <col min="12292" max="12295" width="12" style="1" customWidth="1"/>
    <col min="12296" max="12296" width="11.85546875" style="1" customWidth="1"/>
    <col min="12297" max="12297" width="10.7109375" style="1" customWidth="1"/>
    <col min="12298" max="12298" width="10.5703125" style="1" customWidth="1"/>
    <col min="12299" max="12299" width="1.140625" style="1" customWidth="1"/>
    <col min="12300" max="12300" width="11.28515625" style="1" customWidth="1"/>
    <col min="12301" max="12301" width="12.7109375" style="1" customWidth="1"/>
    <col min="12302" max="12302" width="11.5703125" style="1" customWidth="1"/>
    <col min="12303" max="12303" width="12.42578125" style="1" customWidth="1"/>
    <col min="12304" max="12304" width="1.5703125" style="1" customWidth="1"/>
    <col min="12305" max="12305" width="11.42578125" style="1" customWidth="1"/>
    <col min="12306" max="12306" width="12.140625" style="1" customWidth="1"/>
    <col min="12307" max="12307" width="1.7109375" style="1" customWidth="1"/>
    <col min="12308" max="12308" width="13.5703125" style="1" customWidth="1"/>
    <col min="12309" max="12545" width="9.140625" style="1"/>
    <col min="12546" max="12546" width="9.28515625" style="1" customWidth="1"/>
    <col min="12547" max="12547" width="1.7109375" style="1" customWidth="1"/>
    <col min="12548" max="12551" width="12" style="1" customWidth="1"/>
    <col min="12552" max="12552" width="11.85546875" style="1" customWidth="1"/>
    <col min="12553" max="12553" width="10.7109375" style="1" customWidth="1"/>
    <col min="12554" max="12554" width="10.5703125" style="1" customWidth="1"/>
    <col min="12555" max="12555" width="1.140625" style="1" customWidth="1"/>
    <col min="12556" max="12556" width="11.28515625" style="1" customWidth="1"/>
    <col min="12557" max="12557" width="12.7109375" style="1" customWidth="1"/>
    <col min="12558" max="12558" width="11.5703125" style="1" customWidth="1"/>
    <col min="12559" max="12559" width="12.42578125" style="1" customWidth="1"/>
    <col min="12560" max="12560" width="1.5703125" style="1" customWidth="1"/>
    <col min="12561" max="12561" width="11.42578125" style="1" customWidth="1"/>
    <col min="12562" max="12562" width="12.140625" style="1" customWidth="1"/>
    <col min="12563" max="12563" width="1.7109375" style="1" customWidth="1"/>
    <col min="12564" max="12564" width="13.5703125" style="1" customWidth="1"/>
    <col min="12565" max="12801" width="9.140625" style="1"/>
    <col min="12802" max="12802" width="9.28515625" style="1" customWidth="1"/>
    <col min="12803" max="12803" width="1.7109375" style="1" customWidth="1"/>
    <col min="12804" max="12807" width="12" style="1" customWidth="1"/>
    <col min="12808" max="12808" width="11.85546875" style="1" customWidth="1"/>
    <col min="12809" max="12809" width="10.7109375" style="1" customWidth="1"/>
    <col min="12810" max="12810" width="10.5703125" style="1" customWidth="1"/>
    <col min="12811" max="12811" width="1.140625" style="1" customWidth="1"/>
    <col min="12812" max="12812" width="11.28515625" style="1" customWidth="1"/>
    <col min="12813" max="12813" width="12.7109375" style="1" customWidth="1"/>
    <col min="12814" max="12814" width="11.5703125" style="1" customWidth="1"/>
    <col min="12815" max="12815" width="12.42578125" style="1" customWidth="1"/>
    <col min="12816" max="12816" width="1.5703125" style="1" customWidth="1"/>
    <col min="12817" max="12817" width="11.42578125" style="1" customWidth="1"/>
    <col min="12818" max="12818" width="12.140625" style="1" customWidth="1"/>
    <col min="12819" max="12819" width="1.7109375" style="1" customWidth="1"/>
    <col min="12820" max="12820" width="13.5703125" style="1" customWidth="1"/>
    <col min="12821" max="13057" width="9.140625" style="1"/>
    <col min="13058" max="13058" width="9.28515625" style="1" customWidth="1"/>
    <col min="13059" max="13059" width="1.7109375" style="1" customWidth="1"/>
    <col min="13060" max="13063" width="12" style="1" customWidth="1"/>
    <col min="13064" max="13064" width="11.85546875" style="1" customWidth="1"/>
    <col min="13065" max="13065" width="10.7109375" style="1" customWidth="1"/>
    <col min="13066" max="13066" width="10.5703125" style="1" customWidth="1"/>
    <col min="13067" max="13067" width="1.140625" style="1" customWidth="1"/>
    <col min="13068" max="13068" width="11.28515625" style="1" customWidth="1"/>
    <col min="13069" max="13069" width="12.7109375" style="1" customWidth="1"/>
    <col min="13070" max="13070" width="11.5703125" style="1" customWidth="1"/>
    <col min="13071" max="13071" width="12.42578125" style="1" customWidth="1"/>
    <col min="13072" max="13072" width="1.5703125" style="1" customWidth="1"/>
    <col min="13073" max="13073" width="11.42578125" style="1" customWidth="1"/>
    <col min="13074" max="13074" width="12.140625" style="1" customWidth="1"/>
    <col min="13075" max="13075" width="1.7109375" style="1" customWidth="1"/>
    <col min="13076" max="13076" width="13.5703125" style="1" customWidth="1"/>
    <col min="13077" max="13313" width="9.140625" style="1"/>
    <col min="13314" max="13314" width="9.28515625" style="1" customWidth="1"/>
    <col min="13315" max="13315" width="1.7109375" style="1" customWidth="1"/>
    <col min="13316" max="13319" width="12" style="1" customWidth="1"/>
    <col min="13320" max="13320" width="11.85546875" style="1" customWidth="1"/>
    <col min="13321" max="13321" width="10.7109375" style="1" customWidth="1"/>
    <col min="13322" max="13322" width="10.5703125" style="1" customWidth="1"/>
    <col min="13323" max="13323" width="1.140625" style="1" customWidth="1"/>
    <col min="13324" max="13324" width="11.28515625" style="1" customWidth="1"/>
    <col min="13325" max="13325" width="12.7109375" style="1" customWidth="1"/>
    <col min="13326" max="13326" width="11.5703125" style="1" customWidth="1"/>
    <col min="13327" max="13327" width="12.42578125" style="1" customWidth="1"/>
    <col min="13328" max="13328" width="1.5703125" style="1" customWidth="1"/>
    <col min="13329" max="13329" width="11.42578125" style="1" customWidth="1"/>
    <col min="13330" max="13330" width="12.140625" style="1" customWidth="1"/>
    <col min="13331" max="13331" width="1.7109375" style="1" customWidth="1"/>
    <col min="13332" max="13332" width="13.5703125" style="1" customWidth="1"/>
    <col min="13333" max="13569" width="9.140625" style="1"/>
    <col min="13570" max="13570" width="9.28515625" style="1" customWidth="1"/>
    <col min="13571" max="13571" width="1.7109375" style="1" customWidth="1"/>
    <col min="13572" max="13575" width="12" style="1" customWidth="1"/>
    <col min="13576" max="13576" width="11.85546875" style="1" customWidth="1"/>
    <col min="13577" max="13577" width="10.7109375" style="1" customWidth="1"/>
    <col min="13578" max="13578" width="10.5703125" style="1" customWidth="1"/>
    <col min="13579" max="13579" width="1.140625" style="1" customWidth="1"/>
    <col min="13580" max="13580" width="11.28515625" style="1" customWidth="1"/>
    <col min="13581" max="13581" width="12.7109375" style="1" customWidth="1"/>
    <col min="13582" max="13582" width="11.5703125" style="1" customWidth="1"/>
    <col min="13583" max="13583" width="12.42578125" style="1" customWidth="1"/>
    <col min="13584" max="13584" width="1.5703125" style="1" customWidth="1"/>
    <col min="13585" max="13585" width="11.42578125" style="1" customWidth="1"/>
    <col min="13586" max="13586" width="12.140625" style="1" customWidth="1"/>
    <col min="13587" max="13587" width="1.7109375" style="1" customWidth="1"/>
    <col min="13588" max="13588" width="13.5703125" style="1" customWidth="1"/>
    <col min="13589" max="13825" width="9.140625" style="1"/>
    <col min="13826" max="13826" width="9.28515625" style="1" customWidth="1"/>
    <col min="13827" max="13827" width="1.7109375" style="1" customWidth="1"/>
    <col min="13828" max="13831" width="12" style="1" customWidth="1"/>
    <col min="13832" max="13832" width="11.85546875" style="1" customWidth="1"/>
    <col min="13833" max="13833" width="10.7109375" style="1" customWidth="1"/>
    <col min="13834" max="13834" width="10.5703125" style="1" customWidth="1"/>
    <col min="13835" max="13835" width="1.140625" style="1" customWidth="1"/>
    <col min="13836" max="13836" width="11.28515625" style="1" customWidth="1"/>
    <col min="13837" max="13837" width="12.7109375" style="1" customWidth="1"/>
    <col min="13838" max="13838" width="11.5703125" style="1" customWidth="1"/>
    <col min="13839" max="13839" width="12.42578125" style="1" customWidth="1"/>
    <col min="13840" max="13840" width="1.5703125" style="1" customWidth="1"/>
    <col min="13841" max="13841" width="11.42578125" style="1" customWidth="1"/>
    <col min="13842" max="13842" width="12.140625" style="1" customWidth="1"/>
    <col min="13843" max="13843" width="1.7109375" style="1" customWidth="1"/>
    <col min="13844" max="13844" width="13.5703125" style="1" customWidth="1"/>
    <col min="13845" max="14081" width="9.140625" style="1"/>
    <col min="14082" max="14082" width="9.28515625" style="1" customWidth="1"/>
    <col min="14083" max="14083" width="1.7109375" style="1" customWidth="1"/>
    <col min="14084" max="14087" width="12" style="1" customWidth="1"/>
    <col min="14088" max="14088" width="11.85546875" style="1" customWidth="1"/>
    <col min="14089" max="14089" width="10.7109375" style="1" customWidth="1"/>
    <col min="14090" max="14090" width="10.5703125" style="1" customWidth="1"/>
    <col min="14091" max="14091" width="1.140625" style="1" customWidth="1"/>
    <col min="14092" max="14092" width="11.28515625" style="1" customWidth="1"/>
    <col min="14093" max="14093" width="12.7109375" style="1" customWidth="1"/>
    <col min="14094" max="14094" width="11.5703125" style="1" customWidth="1"/>
    <col min="14095" max="14095" width="12.42578125" style="1" customWidth="1"/>
    <col min="14096" max="14096" width="1.5703125" style="1" customWidth="1"/>
    <col min="14097" max="14097" width="11.42578125" style="1" customWidth="1"/>
    <col min="14098" max="14098" width="12.140625" style="1" customWidth="1"/>
    <col min="14099" max="14099" width="1.7109375" style="1" customWidth="1"/>
    <col min="14100" max="14100" width="13.5703125" style="1" customWidth="1"/>
    <col min="14101" max="14337" width="9.140625" style="1"/>
    <col min="14338" max="14338" width="9.28515625" style="1" customWidth="1"/>
    <col min="14339" max="14339" width="1.7109375" style="1" customWidth="1"/>
    <col min="14340" max="14343" width="12" style="1" customWidth="1"/>
    <col min="14344" max="14344" width="11.85546875" style="1" customWidth="1"/>
    <col min="14345" max="14345" width="10.7109375" style="1" customWidth="1"/>
    <col min="14346" max="14346" width="10.5703125" style="1" customWidth="1"/>
    <col min="14347" max="14347" width="1.140625" style="1" customWidth="1"/>
    <col min="14348" max="14348" width="11.28515625" style="1" customWidth="1"/>
    <col min="14349" max="14349" width="12.7109375" style="1" customWidth="1"/>
    <col min="14350" max="14350" width="11.5703125" style="1" customWidth="1"/>
    <col min="14351" max="14351" width="12.42578125" style="1" customWidth="1"/>
    <col min="14352" max="14352" width="1.5703125" style="1" customWidth="1"/>
    <col min="14353" max="14353" width="11.42578125" style="1" customWidth="1"/>
    <col min="14354" max="14354" width="12.140625" style="1" customWidth="1"/>
    <col min="14355" max="14355" width="1.7109375" style="1" customWidth="1"/>
    <col min="14356" max="14356" width="13.5703125" style="1" customWidth="1"/>
    <col min="14357" max="14593" width="9.140625" style="1"/>
    <col min="14594" max="14594" width="9.28515625" style="1" customWidth="1"/>
    <col min="14595" max="14595" width="1.7109375" style="1" customWidth="1"/>
    <col min="14596" max="14599" width="12" style="1" customWidth="1"/>
    <col min="14600" max="14600" width="11.85546875" style="1" customWidth="1"/>
    <col min="14601" max="14601" width="10.7109375" style="1" customWidth="1"/>
    <col min="14602" max="14602" width="10.5703125" style="1" customWidth="1"/>
    <col min="14603" max="14603" width="1.140625" style="1" customWidth="1"/>
    <col min="14604" max="14604" width="11.28515625" style="1" customWidth="1"/>
    <col min="14605" max="14605" width="12.7109375" style="1" customWidth="1"/>
    <col min="14606" max="14606" width="11.5703125" style="1" customWidth="1"/>
    <col min="14607" max="14607" width="12.42578125" style="1" customWidth="1"/>
    <col min="14608" max="14608" width="1.5703125" style="1" customWidth="1"/>
    <col min="14609" max="14609" width="11.42578125" style="1" customWidth="1"/>
    <col min="14610" max="14610" width="12.140625" style="1" customWidth="1"/>
    <col min="14611" max="14611" width="1.7109375" style="1" customWidth="1"/>
    <col min="14612" max="14612" width="13.5703125" style="1" customWidth="1"/>
    <col min="14613" max="14849" width="9.140625" style="1"/>
    <col min="14850" max="14850" width="9.28515625" style="1" customWidth="1"/>
    <col min="14851" max="14851" width="1.7109375" style="1" customWidth="1"/>
    <col min="14852" max="14855" width="12" style="1" customWidth="1"/>
    <col min="14856" max="14856" width="11.85546875" style="1" customWidth="1"/>
    <col min="14857" max="14857" width="10.7109375" style="1" customWidth="1"/>
    <col min="14858" max="14858" width="10.5703125" style="1" customWidth="1"/>
    <col min="14859" max="14859" width="1.140625" style="1" customWidth="1"/>
    <col min="14860" max="14860" width="11.28515625" style="1" customWidth="1"/>
    <col min="14861" max="14861" width="12.7109375" style="1" customWidth="1"/>
    <col min="14862" max="14862" width="11.5703125" style="1" customWidth="1"/>
    <col min="14863" max="14863" width="12.42578125" style="1" customWidth="1"/>
    <col min="14864" max="14864" width="1.5703125" style="1" customWidth="1"/>
    <col min="14865" max="14865" width="11.42578125" style="1" customWidth="1"/>
    <col min="14866" max="14866" width="12.140625" style="1" customWidth="1"/>
    <col min="14867" max="14867" width="1.7109375" style="1" customWidth="1"/>
    <col min="14868" max="14868" width="13.5703125" style="1" customWidth="1"/>
    <col min="14869" max="15105" width="9.140625" style="1"/>
    <col min="15106" max="15106" width="9.28515625" style="1" customWidth="1"/>
    <col min="15107" max="15107" width="1.7109375" style="1" customWidth="1"/>
    <col min="15108" max="15111" width="12" style="1" customWidth="1"/>
    <col min="15112" max="15112" width="11.85546875" style="1" customWidth="1"/>
    <col min="15113" max="15113" width="10.7109375" style="1" customWidth="1"/>
    <col min="15114" max="15114" width="10.5703125" style="1" customWidth="1"/>
    <col min="15115" max="15115" width="1.140625" style="1" customWidth="1"/>
    <col min="15116" max="15116" width="11.28515625" style="1" customWidth="1"/>
    <col min="15117" max="15117" width="12.7109375" style="1" customWidth="1"/>
    <col min="15118" max="15118" width="11.5703125" style="1" customWidth="1"/>
    <col min="15119" max="15119" width="12.42578125" style="1" customWidth="1"/>
    <col min="15120" max="15120" width="1.5703125" style="1" customWidth="1"/>
    <col min="15121" max="15121" width="11.42578125" style="1" customWidth="1"/>
    <col min="15122" max="15122" width="12.140625" style="1" customWidth="1"/>
    <col min="15123" max="15123" width="1.7109375" style="1" customWidth="1"/>
    <col min="15124" max="15124" width="13.5703125" style="1" customWidth="1"/>
    <col min="15125" max="15361" width="9.140625" style="1"/>
    <col min="15362" max="15362" width="9.28515625" style="1" customWidth="1"/>
    <col min="15363" max="15363" width="1.7109375" style="1" customWidth="1"/>
    <col min="15364" max="15367" width="12" style="1" customWidth="1"/>
    <col min="15368" max="15368" width="11.85546875" style="1" customWidth="1"/>
    <col min="15369" max="15369" width="10.7109375" style="1" customWidth="1"/>
    <col min="15370" max="15370" width="10.5703125" style="1" customWidth="1"/>
    <col min="15371" max="15371" width="1.140625" style="1" customWidth="1"/>
    <col min="15372" max="15372" width="11.28515625" style="1" customWidth="1"/>
    <col min="15373" max="15373" width="12.7109375" style="1" customWidth="1"/>
    <col min="15374" max="15374" width="11.5703125" style="1" customWidth="1"/>
    <col min="15375" max="15375" width="12.42578125" style="1" customWidth="1"/>
    <col min="15376" max="15376" width="1.5703125" style="1" customWidth="1"/>
    <col min="15377" max="15377" width="11.42578125" style="1" customWidth="1"/>
    <col min="15378" max="15378" width="12.140625" style="1" customWidth="1"/>
    <col min="15379" max="15379" width="1.7109375" style="1" customWidth="1"/>
    <col min="15380" max="15380" width="13.5703125" style="1" customWidth="1"/>
    <col min="15381" max="15617" width="9.140625" style="1"/>
    <col min="15618" max="15618" width="9.28515625" style="1" customWidth="1"/>
    <col min="15619" max="15619" width="1.7109375" style="1" customWidth="1"/>
    <col min="15620" max="15623" width="12" style="1" customWidth="1"/>
    <col min="15624" max="15624" width="11.85546875" style="1" customWidth="1"/>
    <col min="15625" max="15625" width="10.7109375" style="1" customWidth="1"/>
    <col min="15626" max="15626" width="10.5703125" style="1" customWidth="1"/>
    <col min="15627" max="15627" width="1.140625" style="1" customWidth="1"/>
    <col min="15628" max="15628" width="11.28515625" style="1" customWidth="1"/>
    <col min="15629" max="15629" width="12.7109375" style="1" customWidth="1"/>
    <col min="15630" max="15630" width="11.5703125" style="1" customWidth="1"/>
    <col min="15631" max="15631" width="12.42578125" style="1" customWidth="1"/>
    <col min="15632" max="15632" width="1.5703125" style="1" customWidth="1"/>
    <col min="15633" max="15633" width="11.42578125" style="1" customWidth="1"/>
    <col min="15634" max="15634" width="12.140625" style="1" customWidth="1"/>
    <col min="15635" max="15635" width="1.7109375" style="1" customWidth="1"/>
    <col min="15636" max="15636" width="13.5703125" style="1" customWidth="1"/>
    <col min="15637" max="15873" width="9.140625" style="1"/>
    <col min="15874" max="15874" width="9.28515625" style="1" customWidth="1"/>
    <col min="15875" max="15875" width="1.7109375" style="1" customWidth="1"/>
    <col min="15876" max="15879" width="12" style="1" customWidth="1"/>
    <col min="15880" max="15880" width="11.85546875" style="1" customWidth="1"/>
    <col min="15881" max="15881" width="10.7109375" style="1" customWidth="1"/>
    <col min="15882" max="15882" width="10.5703125" style="1" customWidth="1"/>
    <col min="15883" max="15883" width="1.140625" style="1" customWidth="1"/>
    <col min="15884" max="15884" width="11.28515625" style="1" customWidth="1"/>
    <col min="15885" max="15885" width="12.7109375" style="1" customWidth="1"/>
    <col min="15886" max="15886" width="11.5703125" style="1" customWidth="1"/>
    <col min="15887" max="15887" width="12.42578125" style="1" customWidth="1"/>
    <col min="15888" max="15888" width="1.5703125" style="1" customWidth="1"/>
    <col min="15889" max="15889" width="11.42578125" style="1" customWidth="1"/>
    <col min="15890" max="15890" width="12.140625" style="1" customWidth="1"/>
    <col min="15891" max="15891" width="1.7109375" style="1" customWidth="1"/>
    <col min="15892" max="15892" width="13.5703125" style="1" customWidth="1"/>
    <col min="15893" max="16129" width="9.140625" style="1"/>
    <col min="16130" max="16130" width="9.28515625" style="1" customWidth="1"/>
    <col min="16131" max="16131" width="1.7109375" style="1" customWidth="1"/>
    <col min="16132" max="16135" width="12" style="1" customWidth="1"/>
    <col min="16136" max="16136" width="11.85546875" style="1" customWidth="1"/>
    <col min="16137" max="16137" width="10.7109375" style="1" customWidth="1"/>
    <col min="16138" max="16138" width="10.5703125" style="1" customWidth="1"/>
    <col min="16139" max="16139" width="1.140625" style="1" customWidth="1"/>
    <col min="16140" max="16140" width="11.28515625" style="1" customWidth="1"/>
    <col min="16141" max="16141" width="12.7109375" style="1" customWidth="1"/>
    <col min="16142" max="16142" width="11.5703125" style="1" customWidth="1"/>
    <col min="16143" max="16143" width="12.42578125" style="1" customWidth="1"/>
    <col min="16144" max="16144" width="1.5703125" style="1" customWidth="1"/>
    <col min="16145" max="16145" width="11.42578125" style="1" customWidth="1"/>
    <col min="16146" max="16146" width="12.140625" style="1" customWidth="1"/>
    <col min="16147" max="16147" width="1.7109375" style="1" customWidth="1"/>
    <col min="16148" max="16148" width="13.5703125" style="1" customWidth="1"/>
    <col min="16149" max="16384" width="9.140625" style="1"/>
  </cols>
  <sheetData>
    <row r="1" spans="1:27" customFormat="1" ht="18" x14ac:dyDescent="0.25">
      <c r="A1" s="70" t="s">
        <v>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 customFormat="1" ht="15.75" x14ac:dyDescent="0.25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s="2" customFormat="1" ht="15.75" x14ac:dyDescent="0.25">
      <c r="A3" s="71" t="s">
        <v>49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s="2" customFormat="1" ht="14.25" customHeight="1" x14ac:dyDescent="0.25">
      <c r="A4" s="72" t="s">
        <v>50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s="2" customFormat="1" ht="15.75" x14ac:dyDescent="0.25">
      <c r="A5" s="73" t="s">
        <v>39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s="2" customFormat="1" x14ac:dyDescent="0.25">
      <c r="A6" s="69" t="s">
        <v>40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s="2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7" s="2" customFormat="1" x14ac:dyDescent="0.25">
      <c r="A8" s="4"/>
      <c r="B8" s="4"/>
      <c r="C8" s="5"/>
      <c r="D8" s="5"/>
      <c r="E8" s="5"/>
      <c r="F8" s="5"/>
      <c r="G8" s="5"/>
      <c r="H8" s="6"/>
      <c r="I8" s="7"/>
      <c r="J8" s="6"/>
      <c r="K8" s="6"/>
      <c r="L8" s="6"/>
      <c r="M8" s="6"/>
      <c r="N8" s="6"/>
      <c r="O8" s="6"/>
      <c r="P8" s="6"/>
      <c r="Q8" s="6"/>
      <c r="R8" s="6"/>
    </row>
    <row r="9" spans="1:27" s="8" customFormat="1" ht="14.25" customHeight="1" x14ac:dyDescent="0.25">
      <c r="A9" s="57" t="s">
        <v>53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s="2" customFormat="1" ht="9" customHeight="1" x14ac:dyDescent="0.25">
      <c r="A10" s="4"/>
      <c r="B10" s="4"/>
      <c r="C10" s="5"/>
      <c r="D10" s="5"/>
      <c r="E10" s="5"/>
      <c r="F10" s="5"/>
      <c r="G10" s="5"/>
      <c r="H10" s="6"/>
      <c r="I10" s="7"/>
      <c r="J10" s="6"/>
      <c r="K10" s="6"/>
      <c r="L10" s="6"/>
      <c r="M10" s="6"/>
      <c r="N10" s="6"/>
      <c r="O10" s="6"/>
      <c r="P10" s="6"/>
      <c r="Q10" s="6"/>
      <c r="R10" s="6"/>
    </row>
    <row r="11" spans="1:27" s="13" customFormat="1" ht="25.5" customHeight="1" x14ac:dyDescent="0.2">
      <c r="A11" s="9"/>
      <c r="B11" s="9"/>
      <c r="C11" s="61" t="s">
        <v>0</v>
      </c>
      <c r="D11" s="62"/>
      <c r="E11" s="62"/>
      <c r="F11" s="62"/>
      <c r="G11" s="62"/>
      <c r="H11" s="62"/>
      <c r="I11" s="62"/>
      <c r="J11" s="10"/>
      <c r="K11" s="11"/>
      <c r="L11" s="61" t="s">
        <v>1</v>
      </c>
      <c r="M11" s="62"/>
      <c r="N11" s="62"/>
      <c r="O11" s="63"/>
      <c r="P11" s="12"/>
      <c r="Q11" s="61" t="s">
        <v>2</v>
      </c>
      <c r="R11" s="63"/>
      <c r="T11" s="64" t="s">
        <v>32</v>
      </c>
      <c r="U11" s="65"/>
      <c r="W11" s="66" t="s">
        <v>51</v>
      </c>
      <c r="X11" s="67"/>
      <c r="Y11" s="67"/>
      <c r="Z11" s="67"/>
      <c r="AA11" s="68"/>
    </row>
    <row r="12" spans="1:27" s="18" customFormat="1" ht="12" x14ac:dyDescent="0.2">
      <c r="A12" s="14"/>
      <c r="B12" s="14"/>
      <c r="C12" s="15"/>
      <c r="D12" s="16" t="s">
        <v>3</v>
      </c>
      <c r="E12" s="15"/>
      <c r="F12" s="16" t="s">
        <v>4</v>
      </c>
      <c r="G12" s="15"/>
      <c r="H12" s="17" t="s">
        <v>5</v>
      </c>
      <c r="I12" s="15"/>
      <c r="J12" s="15"/>
      <c r="K12" s="15"/>
      <c r="L12" s="16" t="s">
        <v>42</v>
      </c>
      <c r="M12" s="16"/>
      <c r="N12" s="16" t="s">
        <v>3</v>
      </c>
      <c r="O12" s="16" t="s">
        <v>4</v>
      </c>
      <c r="Q12" s="21" t="s">
        <v>5</v>
      </c>
      <c r="R12" s="16" t="s">
        <v>4</v>
      </c>
      <c r="T12" s="21" t="s">
        <v>33</v>
      </c>
      <c r="U12" s="21" t="s">
        <v>33</v>
      </c>
      <c r="W12" s="16" t="s">
        <v>4</v>
      </c>
      <c r="X12" s="36"/>
      <c r="Y12" s="36"/>
      <c r="Z12" s="36"/>
      <c r="AA12" s="36" t="s">
        <v>23</v>
      </c>
    </row>
    <row r="13" spans="1:27" s="21" customFormat="1" ht="12" x14ac:dyDescent="0.2">
      <c r="A13" s="19"/>
      <c r="B13" s="19"/>
      <c r="C13" s="16" t="s">
        <v>6</v>
      </c>
      <c r="D13" s="20" t="s">
        <v>7</v>
      </c>
      <c r="E13" s="16" t="s">
        <v>6</v>
      </c>
      <c r="F13" s="16" t="s">
        <v>8</v>
      </c>
      <c r="G13" s="16"/>
      <c r="H13" s="17" t="s">
        <v>9</v>
      </c>
      <c r="I13" s="16" t="s">
        <v>10</v>
      </c>
      <c r="J13" s="16"/>
      <c r="K13" s="16"/>
      <c r="L13" s="21" t="s">
        <v>43</v>
      </c>
      <c r="M13" s="16" t="s">
        <v>11</v>
      </c>
      <c r="N13" s="16" t="s">
        <v>11</v>
      </c>
      <c r="O13" s="16" t="s">
        <v>11</v>
      </c>
      <c r="Q13" s="21" t="s">
        <v>41</v>
      </c>
      <c r="R13" s="16" t="s">
        <v>12</v>
      </c>
      <c r="T13" s="21" t="s">
        <v>34</v>
      </c>
      <c r="U13" s="21" t="s">
        <v>34</v>
      </c>
      <c r="W13" s="16" t="s">
        <v>4</v>
      </c>
      <c r="X13" s="16" t="s">
        <v>24</v>
      </c>
      <c r="Y13" s="36" t="s">
        <v>4</v>
      </c>
      <c r="Z13" s="36" t="s">
        <v>25</v>
      </c>
      <c r="AA13" s="36" t="s">
        <v>26</v>
      </c>
    </row>
    <row r="14" spans="1:27" s="21" customFormat="1" ht="12" x14ac:dyDescent="0.2">
      <c r="A14" s="22" t="s">
        <v>13</v>
      </c>
      <c r="B14" s="22"/>
      <c r="C14" s="23" t="s">
        <v>14</v>
      </c>
      <c r="D14" s="23" t="s">
        <v>6</v>
      </c>
      <c r="E14" s="23" t="s">
        <v>15</v>
      </c>
      <c r="F14" s="23" t="s">
        <v>16</v>
      </c>
      <c r="G14" s="23"/>
      <c r="H14" s="24" t="s">
        <v>17</v>
      </c>
      <c r="I14" s="23" t="s">
        <v>18</v>
      </c>
      <c r="J14" s="20"/>
      <c r="K14" s="20"/>
      <c r="L14" s="23" t="s">
        <v>19</v>
      </c>
      <c r="M14" s="23" t="s">
        <v>20</v>
      </c>
      <c r="N14" s="23" t="s">
        <v>6</v>
      </c>
      <c r="O14" s="23" t="s">
        <v>16</v>
      </c>
      <c r="P14" s="25"/>
      <c r="Q14" s="23" t="s">
        <v>19</v>
      </c>
      <c r="R14" s="23" t="s">
        <v>16</v>
      </c>
      <c r="T14" s="43" t="s">
        <v>35</v>
      </c>
      <c r="U14" s="43" t="s">
        <v>16</v>
      </c>
      <c r="W14" s="23" t="s">
        <v>21</v>
      </c>
      <c r="X14" s="23" t="s">
        <v>27</v>
      </c>
      <c r="Y14" s="37" t="s">
        <v>28</v>
      </c>
      <c r="Z14" s="37" t="s">
        <v>29</v>
      </c>
      <c r="AA14" s="37" t="s">
        <v>30</v>
      </c>
    </row>
    <row r="15" spans="1:27" x14ac:dyDescent="0.25">
      <c r="A15" s="4">
        <v>44652</v>
      </c>
      <c r="C15" s="46">
        <v>546221452.31000006</v>
      </c>
      <c r="D15" s="46">
        <v>6424333.9199999999</v>
      </c>
      <c r="E15" s="46">
        <v>496609936.91999996</v>
      </c>
      <c r="F15" s="46">
        <v>43187181.470000006</v>
      </c>
      <c r="G15" s="46">
        <v>0</v>
      </c>
      <c r="H15" s="49">
        <v>5256</v>
      </c>
      <c r="I15" s="46">
        <v>273.94342829051698</v>
      </c>
      <c r="J15" s="48"/>
      <c r="K15" s="48"/>
      <c r="L15" s="49">
        <v>310</v>
      </c>
      <c r="M15" s="53">
        <v>84676619</v>
      </c>
      <c r="N15" s="53">
        <v>470245</v>
      </c>
      <c r="O15" s="53">
        <v>16874234.34</v>
      </c>
      <c r="P15" s="49"/>
      <c r="Q15" s="49">
        <v>55</v>
      </c>
      <c r="R15" s="53">
        <v>1067735</v>
      </c>
      <c r="S15" s="49"/>
      <c r="T15" s="53">
        <v>6014066.2799999993</v>
      </c>
      <c r="U15" s="53">
        <v>394272.86999999994</v>
      </c>
      <c r="V15"/>
      <c r="W15" s="46">
        <v>61523423.68</v>
      </c>
      <c r="X15" s="30">
        <v>46356278.438449994</v>
      </c>
      <c r="Y15" s="30">
        <v>15167145.241550002</v>
      </c>
      <c r="Z15" s="30">
        <v>93351</v>
      </c>
      <c r="AA15" s="30">
        <v>0</v>
      </c>
    </row>
    <row r="16" spans="1:27" x14ac:dyDescent="0.25">
      <c r="A16" s="4">
        <f>+A15+31</f>
        <v>44683</v>
      </c>
      <c r="C16" s="46">
        <v>524374997.38</v>
      </c>
      <c r="D16" s="46">
        <v>6212594.0499999998</v>
      </c>
      <c r="E16" s="46">
        <v>477419529.88999999</v>
      </c>
      <c r="F16" s="46">
        <v>40742873.440000005</v>
      </c>
      <c r="G16" s="46">
        <v>0</v>
      </c>
      <c r="H16" s="49">
        <v>5249</v>
      </c>
      <c r="I16" s="46">
        <v>250.38792912935801</v>
      </c>
      <c r="J16" s="48"/>
      <c r="K16" s="48"/>
      <c r="L16" s="49">
        <v>310</v>
      </c>
      <c r="M16" s="53">
        <v>75815643.5</v>
      </c>
      <c r="N16" s="53">
        <v>360700</v>
      </c>
      <c r="O16" s="53">
        <v>15108266.32</v>
      </c>
      <c r="P16" s="49"/>
      <c r="Q16" s="49">
        <v>55</v>
      </c>
      <c r="R16" s="53">
        <v>891643</v>
      </c>
      <c r="S16" s="49"/>
      <c r="T16" s="53">
        <v>6378095.3700000001</v>
      </c>
      <c r="U16" s="53">
        <v>629230.32999999996</v>
      </c>
      <c r="V16"/>
      <c r="W16" s="46">
        <v>57372013.090000004</v>
      </c>
      <c r="X16" s="30">
        <v>43148799.449500002</v>
      </c>
      <c r="Y16" s="30">
        <v>14223213.6405</v>
      </c>
      <c r="Z16" s="30">
        <v>63495.479999999996</v>
      </c>
      <c r="AA16" s="30">
        <v>0</v>
      </c>
    </row>
    <row r="17" spans="1:27" x14ac:dyDescent="0.25">
      <c r="A17" s="4">
        <f t="shared" ref="A17:A26" si="0">+A16+31</f>
        <v>44714</v>
      </c>
      <c r="C17" s="46">
        <v>517278451.69999999</v>
      </c>
      <c r="D17" s="46">
        <v>6131616.0700000003</v>
      </c>
      <c r="E17" s="46">
        <v>470629275.26999998</v>
      </c>
      <c r="F17" s="46">
        <v>40517560.359999999</v>
      </c>
      <c r="G17" s="46">
        <v>0</v>
      </c>
      <c r="H17" s="49">
        <v>5244</v>
      </c>
      <c r="I17" s="46">
        <v>257.54869285532669</v>
      </c>
      <c r="J17" s="48"/>
      <c r="K17" s="48"/>
      <c r="L17" s="49">
        <v>310</v>
      </c>
      <c r="M17" s="53">
        <v>73450037.75</v>
      </c>
      <c r="N17" s="53">
        <v>399895</v>
      </c>
      <c r="O17" s="53">
        <v>14473382.52</v>
      </c>
      <c r="P17" s="49"/>
      <c r="Q17" s="49">
        <v>55</v>
      </c>
      <c r="R17" s="53">
        <v>936249</v>
      </c>
      <c r="S17" s="49"/>
      <c r="T17" s="53">
        <v>5069291.4399999995</v>
      </c>
      <c r="U17" s="53">
        <v>20636.770000000019</v>
      </c>
      <c r="V17"/>
      <c r="W17" s="46">
        <v>55947828.649999999</v>
      </c>
      <c r="X17" s="30">
        <v>41916070.125699997</v>
      </c>
      <c r="Y17" s="30">
        <v>14031758.524299998</v>
      </c>
      <c r="Z17" s="30">
        <v>116305.06</v>
      </c>
      <c r="AA17" s="30">
        <v>49520</v>
      </c>
    </row>
    <row r="18" spans="1:27" x14ac:dyDescent="0.25">
      <c r="A18" s="4">
        <f t="shared" si="0"/>
        <v>44745</v>
      </c>
      <c r="C18" s="46">
        <v>569986848.41000009</v>
      </c>
      <c r="D18" s="46">
        <v>6589550.3200000003</v>
      </c>
      <c r="E18" s="46">
        <v>518451098.81999993</v>
      </c>
      <c r="F18" s="46">
        <v>44946199.269999996</v>
      </c>
      <c r="G18" s="46">
        <v>0</v>
      </c>
      <c r="H18" s="49">
        <v>5214</v>
      </c>
      <c r="I18" s="46">
        <v>278.07391557469344</v>
      </c>
      <c r="J18" s="48"/>
      <c r="K18" s="48"/>
      <c r="L18" s="49">
        <v>310</v>
      </c>
      <c r="M18" s="53">
        <v>82635712.5</v>
      </c>
      <c r="N18" s="53">
        <v>475570</v>
      </c>
      <c r="O18" s="53">
        <v>15971333.690000001</v>
      </c>
      <c r="P18" s="49"/>
      <c r="Q18" s="49">
        <v>55</v>
      </c>
      <c r="R18" s="53">
        <v>1140963</v>
      </c>
      <c r="S18" s="49"/>
      <c r="T18" s="53">
        <v>4213368.57</v>
      </c>
      <c r="U18" s="53">
        <v>559186.82000000007</v>
      </c>
      <c r="V18"/>
      <c r="W18" s="46">
        <v>62617682.779999994</v>
      </c>
      <c r="X18" s="30">
        <v>46994282.219950005</v>
      </c>
      <c r="Y18" s="30">
        <v>15623400.56005</v>
      </c>
      <c r="Z18" s="30">
        <v>96971.65</v>
      </c>
      <c r="AA18" s="30">
        <v>105000</v>
      </c>
    </row>
    <row r="19" spans="1:27" x14ac:dyDescent="0.25">
      <c r="A19" s="4">
        <f t="shared" si="0"/>
        <v>44776</v>
      </c>
      <c r="C19" s="46">
        <v>536221195.87000006</v>
      </c>
      <c r="D19" s="46">
        <v>6283952.9000000004</v>
      </c>
      <c r="E19" s="46">
        <v>487467853.78000003</v>
      </c>
      <c r="F19" s="46">
        <v>42469389.189999998</v>
      </c>
      <c r="G19" s="46">
        <v>0</v>
      </c>
      <c r="H19" s="49">
        <v>5214</v>
      </c>
      <c r="I19" s="46">
        <v>262.75034454384593</v>
      </c>
      <c r="J19" s="48"/>
      <c r="K19" s="48"/>
      <c r="L19" s="49">
        <v>310.25806451612902</v>
      </c>
      <c r="M19" s="53">
        <v>87530119</v>
      </c>
      <c r="N19" s="53">
        <v>486880</v>
      </c>
      <c r="O19" s="53">
        <v>15848592.76</v>
      </c>
      <c r="P19" s="49"/>
      <c r="Q19" s="49">
        <v>55</v>
      </c>
      <c r="R19" s="53">
        <v>1109159</v>
      </c>
      <c r="S19" s="49"/>
      <c r="T19" s="53">
        <v>5179282.5100000007</v>
      </c>
      <c r="U19" s="53">
        <v>1158599.2200000002</v>
      </c>
      <c r="V19"/>
      <c r="W19" s="46">
        <v>60585740.169999994</v>
      </c>
      <c r="X19" s="30">
        <v>45692348.565849997</v>
      </c>
      <c r="Y19" s="30">
        <v>14893391.604149997</v>
      </c>
      <c r="Z19" s="30">
        <v>90518.03</v>
      </c>
      <c r="AA19" s="30">
        <v>5510</v>
      </c>
    </row>
    <row r="20" spans="1:27" x14ac:dyDescent="0.25">
      <c r="A20" s="4">
        <f t="shared" si="0"/>
        <v>44807</v>
      </c>
      <c r="C20" s="46">
        <v>527313357.27999991</v>
      </c>
      <c r="D20" s="46">
        <v>6691262.21</v>
      </c>
      <c r="E20" s="46">
        <v>479145047</v>
      </c>
      <c r="F20" s="46">
        <v>41477048.069999993</v>
      </c>
      <c r="G20" s="46">
        <v>0</v>
      </c>
      <c r="H20" s="49">
        <v>5214</v>
      </c>
      <c r="I20" s="46">
        <v>265.16460855389334</v>
      </c>
      <c r="J20" s="48"/>
      <c r="K20" s="48"/>
      <c r="L20" s="49">
        <v>311</v>
      </c>
      <c r="M20" s="53">
        <v>82947865.25</v>
      </c>
      <c r="N20" s="53">
        <v>473270</v>
      </c>
      <c r="O20" s="53">
        <v>17520108.949999999</v>
      </c>
      <c r="P20" s="49"/>
      <c r="Q20" s="49">
        <v>55</v>
      </c>
      <c r="R20" s="53">
        <v>1002407</v>
      </c>
      <c r="S20" s="49"/>
      <c r="T20" s="53">
        <v>8849587.3399999999</v>
      </c>
      <c r="U20" s="53">
        <v>1706977.85</v>
      </c>
      <c r="V20"/>
      <c r="W20" s="46">
        <v>61706541.869999997</v>
      </c>
      <c r="X20" s="30">
        <v>46905329.517449997</v>
      </c>
      <c r="Y20" s="30">
        <v>14801212.352549998</v>
      </c>
      <c r="Z20" s="30">
        <v>115439.87999999999</v>
      </c>
      <c r="AA20" s="54">
        <v>-1557.29</v>
      </c>
    </row>
    <row r="21" spans="1:27" x14ac:dyDescent="0.25">
      <c r="A21" s="4">
        <f t="shared" si="0"/>
        <v>44838</v>
      </c>
      <c r="C21" s="46">
        <v>536806201.77999991</v>
      </c>
      <c r="D21" s="46">
        <v>6926558.46</v>
      </c>
      <c r="E21" s="46">
        <v>489288443.27999997</v>
      </c>
      <c r="F21" s="46">
        <v>40591200.039999992</v>
      </c>
      <c r="G21" s="46">
        <v>0</v>
      </c>
      <c r="H21" s="49">
        <v>5214</v>
      </c>
      <c r="I21" s="46">
        <v>251.13033173713447</v>
      </c>
      <c r="J21" s="48"/>
      <c r="K21" s="48"/>
      <c r="L21" s="49">
        <v>311</v>
      </c>
      <c r="M21" s="53">
        <v>81138735</v>
      </c>
      <c r="N21" s="53">
        <v>446630</v>
      </c>
      <c r="O21" s="53">
        <v>17572428.920000002</v>
      </c>
      <c r="P21" s="49"/>
      <c r="Q21" s="49">
        <v>55</v>
      </c>
      <c r="R21" s="53">
        <v>1025188</v>
      </c>
      <c r="S21" s="49"/>
      <c r="T21" s="53">
        <v>11261981.560000001</v>
      </c>
      <c r="U21" s="53">
        <v>1191218.1300000001</v>
      </c>
      <c r="V21"/>
      <c r="W21" s="46">
        <v>60380035.089999996</v>
      </c>
      <c r="X21" s="30">
        <v>45885356.792949997</v>
      </c>
      <c r="Y21" s="30">
        <v>14494678.297049996</v>
      </c>
      <c r="Z21" s="30">
        <v>138085.51999999999</v>
      </c>
      <c r="AA21" s="54">
        <v>-2443.8000000000002</v>
      </c>
    </row>
    <row r="22" spans="1:27" x14ac:dyDescent="0.25">
      <c r="A22" s="4">
        <f t="shared" si="0"/>
        <v>44869</v>
      </c>
      <c r="C22" s="46">
        <v>493540209</v>
      </c>
      <c r="D22" s="46">
        <v>6118559.2599999998</v>
      </c>
      <c r="E22" s="46">
        <v>449211398.95000005</v>
      </c>
      <c r="F22" s="46">
        <v>38210250.799999997</v>
      </c>
      <c r="G22" s="46">
        <v>0</v>
      </c>
      <c r="H22" s="49">
        <v>5214</v>
      </c>
      <c r="I22" s="46">
        <v>244.27982866641094</v>
      </c>
      <c r="J22" s="48"/>
      <c r="K22" s="48"/>
      <c r="L22" s="49">
        <v>311</v>
      </c>
      <c r="M22" s="53">
        <v>78667587.25</v>
      </c>
      <c r="N22" s="53">
        <v>622615</v>
      </c>
      <c r="O22" s="53">
        <v>18841522.390000001</v>
      </c>
      <c r="P22" s="49"/>
      <c r="Q22" s="49">
        <v>55</v>
      </c>
      <c r="R22" s="53">
        <v>952750</v>
      </c>
      <c r="S22" s="49"/>
      <c r="T22" s="53">
        <v>10283689.84</v>
      </c>
      <c r="U22" s="53">
        <v>1023068.74</v>
      </c>
      <c r="V22"/>
      <c r="W22" s="46">
        <v>59027591.93</v>
      </c>
      <c r="X22" s="30">
        <v>45169613.613049999</v>
      </c>
      <c r="Y22" s="30">
        <v>13857978.316949999</v>
      </c>
      <c r="Z22" s="30">
        <v>167620.51</v>
      </c>
      <c r="AA22" s="30">
        <v>0</v>
      </c>
    </row>
    <row r="23" spans="1:27" x14ac:dyDescent="0.25">
      <c r="A23" s="4">
        <f t="shared" si="0"/>
        <v>44900</v>
      </c>
      <c r="C23" s="46">
        <v>482785036.26999998</v>
      </c>
      <c r="D23" s="46">
        <v>5839719.3700000001</v>
      </c>
      <c r="E23" s="46">
        <v>439208140.22000003</v>
      </c>
      <c r="F23" s="46">
        <v>37737176.680000007</v>
      </c>
      <c r="G23" s="46">
        <v>0</v>
      </c>
      <c r="H23" s="49">
        <v>5217.2903225806449</v>
      </c>
      <c r="I23" s="46">
        <v>233.32576964930507</v>
      </c>
      <c r="J23" s="48"/>
      <c r="K23" s="48"/>
      <c r="L23" s="49">
        <v>311</v>
      </c>
      <c r="M23" s="53">
        <v>76692525.5</v>
      </c>
      <c r="N23" s="53">
        <v>512225</v>
      </c>
      <c r="O23" s="53">
        <v>16499856.639999999</v>
      </c>
      <c r="P23" s="49"/>
      <c r="Q23" s="49">
        <v>54.806451612903224</v>
      </c>
      <c r="R23" s="53">
        <v>976074</v>
      </c>
      <c r="S23" s="49"/>
      <c r="T23" s="53">
        <v>8682507.1500000004</v>
      </c>
      <c r="U23" s="53">
        <v>1199664.6199999996</v>
      </c>
      <c r="V23"/>
      <c r="W23" s="46">
        <v>56412771.940000005</v>
      </c>
      <c r="X23" s="30">
        <v>42915985.96345</v>
      </c>
      <c r="Y23" s="30">
        <v>13496785.976549998</v>
      </c>
      <c r="Z23" s="30">
        <v>170116.72</v>
      </c>
      <c r="AA23" s="30">
        <v>0</v>
      </c>
    </row>
    <row r="24" spans="1:27" x14ac:dyDescent="0.25">
      <c r="A24" s="4">
        <f t="shared" si="0"/>
        <v>44931</v>
      </c>
      <c r="C24" s="46">
        <v>492787940.35999995</v>
      </c>
      <c r="D24" s="46">
        <v>5858109.7070000004</v>
      </c>
      <c r="E24" s="46">
        <v>448597356.75</v>
      </c>
      <c r="F24" s="46">
        <v>38332473.902999997</v>
      </c>
      <c r="G24" s="46">
        <v>0</v>
      </c>
      <c r="H24" s="49">
        <v>5245.03</v>
      </c>
      <c r="I24" s="46">
        <v>235.75297304797238</v>
      </c>
      <c r="J24" s="48"/>
      <c r="K24" s="48"/>
      <c r="L24" s="49">
        <v>311</v>
      </c>
      <c r="M24" s="53">
        <v>73096616.75</v>
      </c>
      <c r="N24" s="53">
        <v>676505</v>
      </c>
      <c r="O24" s="53">
        <v>14752606.440000001</v>
      </c>
      <c r="P24" s="49"/>
      <c r="Q24" s="49">
        <v>55</v>
      </c>
      <c r="R24" s="53">
        <v>1021265</v>
      </c>
      <c r="S24" s="49"/>
      <c r="T24" s="53">
        <v>10056910.25</v>
      </c>
      <c r="U24" s="53">
        <v>459351.38999999955</v>
      </c>
      <c r="V24"/>
      <c r="W24" s="46">
        <v>54565696.732999995</v>
      </c>
      <c r="X24" s="30">
        <v>41101252.304399997</v>
      </c>
      <c r="Y24" s="30">
        <v>13464444.428599996</v>
      </c>
      <c r="Z24" s="30">
        <v>117598.01</v>
      </c>
      <c r="AA24" s="30">
        <v>0</v>
      </c>
    </row>
    <row r="25" spans="1:27" x14ac:dyDescent="0.25">
      <c r="A25" s="4">
        <f t="shared" si="0"/>
        <v>44962</v>
      </c>
      <c r="C25" s="46">
        <v>474270827.6500001</v>
      </c>
      <c r="D25" s="46">
        <v>5734481.9099999992</v>
      </c>
      <c r="E25" s="46">
        <v>430664327.56</v>
      </c>
      <c r="F25" s="46">
        <v>37872018.179999992</v>
      </c>
      <c r="G25" s="46">
        <v>0</v>
      </c>
      <c r="H25" s="49">
        <v>5218</v>
      </c>
      <c r="I25" s="46">
        <v>259.2127401029403</v>
      </c>
      <c r="J25" s="48"/>
      <c r="K25" s="48"/>
      <c r="L25" s="49">
        <v>311</v>
      </c>
      <c r="M25" s="53">
        <v>69469475.25</v>
      </c>
      <c r="N25" s="53">
        <v>583950</v>
      </c>
      <c r="O25" s="53">
        <v>12996562.299999999</v>
      </c>
      <c r="P25" s="49"/>
      <c r="Q25" s="49">
        <v>55</v>
      </c>
      <c r="R25" s="53">
        <v>1006496</v>
      </c>
      <c r="S25" s="49"/>
      <c r="T25" s="53">
        <v>7343376.9299999997</v>
      </c>
      <c r="U25" s="53">
        <v>188895.12999999992</v>
      </c>
      <c r="V25"/>
      <c r="W25" s="46">
        <v>52063971.609999992</v>
      </c>
      <c r="X25" s="30">
        <v>38927973.43485</v>
      </c>
      <c r="Y25" s="30">
        <v>13135998.175149998</v>
      </c>
      <c r="Z25" s="30">
        <v>67108.87</v>
      </c>
      <c r="AA25" s="30">
        <v>0</v>
      </c>
    </row>
    <row r="26" spans="1:27" x14ac:dyDescent="0.25">
      <c r="A26" s="4">
        <f t="shared" si="0"/>
        <v>44993</v>
      </c>
      <c r="C26" s="46">
        <v>523881268.75000006</v>
      </c>
      <c r="D26" s="46">
        <v>6420194.4299999997</v>
      </c>
      <c r="E26" s="46">
        <v>476520786.42000002</v>
      </c>
      <c r="F26" s="46">
        <v>40940287.900000006</v>
      </c>
      <c r="G26" s="46">
        <v>0</v>
      </c>
      <c r="H26" s="49">
        <v>5218</v>
      </c>
      <c r="I26" s="46">
        <v>253.095908084917</v>
      </c>
      <c r="J26" s="48"/>
      <c r="K26" s="48"/>
      <c r="L26" s="49">
        <v>311</v>
      </c>
      <c r="M26" s="53">
        <v>78731247</v>
      </c>
      <c r="N26" s="53">
        <v>494980</v>
      </c>
      <c r="O26" s="53">
        <v>18034064.660000004</v>
      </c>
      <c r="P26" s="49"/>
      <c r="Q26" s="49">
        <v>55</v>
      </c>
      <c r="R26" s="53">
        <v>1024812</v>
      </c>
      <c r="S26" s="49"/>
      <c r="T26" s="53">
        <v>6932368.3999999994</v>
      </c>
      <c r="U26" s="53">
        <v>754536.26999999967</v>
      </c>
      <c r="V26"/>
      <c r="W26" s="46">
        <v>60753700.830000013</v>
      </c>
      <c r="X26" s="30">
        <v>46108085.995750003</v>
      </c>
      <c r="Y26" s="30">
        <v>14645614.834250001</v>
      </c>
      <c r="Z26" s="30">
        <v>75232.5</v>
      </c>
      <c r="AA26" s="30">
        <v>0</v>
      </c>
    </row>
    <row r="27" spans="1:27" ht="15.75" thickBot="1" x14ac:dyDescent="0.3">
      <c r="A27" s="4" t="s">
        <v>22</v>
      </c>
      <c r="C27" s="50">
        <f>SUM(C15:C26)</f>
        <v>6225467786.7600002</v>
      </c>
      <c r="D27" s="50">
        <f t="shared" ref="D27:E27" si="1">SUM(D15:D26)</f>
        <v>75230932.606999993</v>
      </c>
      <c r="E27" s="50">
        <f t="shared" si="1"/>
        <v>5663213194.8600006</v>
      </c>
      <c r="F27" s="50">
        <f>SUM(F15:F26)</f>
        <v>487023659.30300009</v>
      </c>
      <c r="G27" s="50"/>
      <c r="H27" s="51">
        <f>+AVERAGE(H15:H26)</f>
        <v>5226.4433602150539</v>
      </c>
      <c r="I27" s="52">
        <v>255</v>
      </c>
      <c r="J27" s="48"/>
      <c r="K27" s="46"/>
      <c r="L27" s="51">
        <f>+AVERAGE(L15:L26)</f>
        <v>310.60483870967738</v>
      </c>
      <c r="M27" s="55">
        <f>SUM(M15:M26)</f>
        <v>944852183.75</v>
      </c>
      <c r="N27" s="50">
        <f t="shared" ref="N27:O27" si="2">SUM(N15:N26)</f>
        <v>6003465</v>
      </c>
      <c r="O27" s="50">
        <f t="shared" si="2"/>
        <v>194492959.93000001</v>
      </c>
      <c r="P27" s="46"/>
      <c r="Q27" s="51">
        <f>+AVERAGE(Q15:Q26)</f>
        <v>54.983870967741929</v>
      </c>
      <c r="R27" s="50">
        <f>SUM(R15:R26)</f>
        <v>12154741</v>
      </c>
      <c r="S27" s="46"/>
      <c r="T27" s="50">
        <f>SUM(T15:T26)</f>
        <v>90264525.640000015</v>
      </c>
      <c r="U27" s="50">
        <f>SUM(U15:U26)</f>
        <v>9285638.1399999987</v>
      </c>
      <c r="V27" s="46"/>
      <c r="W27" s="50">
        <f>SUM(W15:W26)</f>
        <v>702956998.37300003</v>
      </c>
      <c r="X27" s="29">
        <f>SUM(X15:X26)</f>
        <v>531121376.42134994</v>
      </c>
      <c r="Y27" s="29">
        <f>SUM(Y15:Y26)</f>
        <v>171835621.95164999</v>
      </c>
      <c r="Z27" s="29">
        <f>SUM(Z15:Z26)</f>
        <v>1311843.23</v>
      </c>
      <c r="AA27" s="45">
        <f t="shared" ref="AA27" si="3">SUM(AA15:AA26)</f>
        <v>156028.91</v>
      </c>
    </row>
    <row r="28" spans="1:27" ht="10.5" customHeight="1" thickTop="1" x14ac:dyDescent="0.25">
      <c r="C28" s="30"/>
      <c r="D28" s="30"/>
      <c r="E28" s="30"/>
      <c r="F28" s="30"/>
      <c r="G28" s="30"/>
      <c r="H28" s="30"/>
      <c r="J28" s="26"/>
      <c r="L28" s="31"/>
      <c r="M28" s="30"/>
      <c r="N28" s="30"/>
      <c r="O28" s="30"/>
      <c r="P28" s="30"/>
      <c r="Q28" s="31"/>
      <c r="R28" s="30"/>
      <c r="X28" s="30"/>
      <c r="Y28" s="33"/>
      <c r="Z28" s="33"/>
      <c r="AA28" s="33"/>
    </row>
    <row r="29" spans="1:27" s="35" customFormat="1" x14ac:dyDescent="0.25">
      <c r="A29" s="32"/>
      <c r="B29" s="32"/>
      <c r="C29" s="33"/>
      <c r="D29" s="34">
        <f>D27/$C$27</f>
        <v>1.208438227999464E-2</v>
      </c>
      <c r="E29" s="34">
        <f>E27/$C$27</f>
        <v>0.90968476407575771</v>
      </c>
      <c r="F29" s="34">
        <f>F27/$C$27</f>
        <v>7.8230853645853984E-2</v>
      </c>
      <c r="G29" s="34"/>
      <c r="H29" s="33"/>
      <c r="L29" s="33"/>
      <c r="M29" s="33"/>
      <c r="N29" s="33"/>
      <c r="O29" s="33">
        <f>O27/$M$27</f>
        <v>0.20584485412107723</v>
      </c>
      <c r="P29" s="33"/>
      <c r="Q29" s="33"/>
      <c r="R29" s="33"/>
      <c r="X29" s="33">
        <f>X27/$W$27</f>
        <v>0.7555531528253292</v>
      </c>
      <c r="Y29" s="33">
        <f>Y27/$W$27</f>
        <v>0.24444684717467072</v>
      </c>
      <c r="Z29" s="33"/>
      <c r="AA29" s="33"/>
    </row>
    <row r="30" spans="1:27" s="35" customFormat="1" x14ac:dyDescent="0.25">
      <c r="A30" s="32"/>
      <c r="B30" s="32"/>
      <c r="C30" s="33"/>
      <c r="D30" s="33"/>
      <c r="E30" s="33"/>
      <c r="F30" s="33"/>
      <c r="G30" s="33"/>
      <c r="H30" s="33"/>
      <c r="L30" s="33"/>
      <c r="M30" s="33"/>
      <c r="N30" s="33"/>
      <c r="O30" s="33"/>
      <c r="P30" s="33"/>
      <c r="Q30" s="33"/>
      <c r="R30" s="33"/>
    </row>
    <row r="31" spans="1:27" s="35" customFormat="1" x14ac:dyDescent="0.25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s="35" customFormat="1" x14ac:dyDescent="0.25">
      <c r="A32" s="32"/>
      <c r="B32" s="32"/>
      <c r="C32" s="33"/>
      <c r="D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27" s="35" customFormat="1" x14ac:dyDescent="0.25">
      <c r="A33" s="38" t="s">
        <v>31</v>
      </c>
      <c r="B33" s="32"/>
      <c r="C33" s="33"/>
      <c r="D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7" s="35" customFormat="1" x14ac:dyDescent="0.25">
      <c r="A34" s="38"/>
      <c r="B34" s="32"/>
      <c r="C34" s="33"/>
      <c r="D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27" s="35" customFormat="1" ht="26.25" customHeight="1" x14ac:dyDescent="0.25">
      <c r="A35" s="59" t="s">
        <v>52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</row>
    <row r="36" spans="1:27" s="35" customFormat="1" x14ac:dyDescent="0.25">
      <c r="A36" s="38"/>
      <c r="B36" s="32"/>
      <c r="C36" s="33"/>
      <c r="D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27" s="35" customFormat="1" x14ac:dyDescent="0.25">
      <c r="A37" s="39" t="s">
        <v>47</v>
      </c>
      <c r="B37" s="32"/>
      <c r="C37" s="33"/>
      <c r="D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27" s="35" customFormat="1" x14ac:dyDescent="0.25">
      <c r="A38" s="38"/>
      <c r="B38" s="32"/>
      <c r="C38" s="33"/>
      <c r="D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27" x14ac:dyDescent="0.25">
      <c r="A39" s="60" t="s">
        <v>44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</row>
    <row r="41" spans="1:27" x14ac:dyDescent="0.25">
      <c r="A41" s="39" t="s">
        <v>45</v>
      </c>
    </row>
    <row r="42" spans="1:27" x14ac:dyDescent="0.25">
      <c r="A42" s="39"/>
    </row>
    <row r="43" spans="1:27" x14ac:dyDescent="0.25">
      <c r="A43" s="39" t="s">
        <v>46</v>
      </c>
    </row>
    <row r="44" spans="1:27" x14ac:dyDescent="0.25">
      <c r="A44" s="39"/>
      <c r="B44" s="40"/>
      <c r="C44" s="41"/>
      <c r="D44" s="41"/>
      <c r="E44" s="41"/>
      <c r="F44" s="41"/>
      <c r="G44" s="41"/>
      <c r="H44" s="41"/>
      <c r="I44" s="42"/>
      <c r="J44" s="41"/>
      <c r="K44" s="41"/>
      <c r="L44" s="41"/>
      <c r="M44" s="41"/>
      <c r="N44" s="41"/>
      <c r="O44" s="41"/>
    </row>
    <row r="45" spans="1:27" x14ac:dyDescent="0.25">
      <c r="A45" s="44" t="s">
        <v>48</v>
      </c>
    </row>
  </sheetData>
  <mergeCells count="15">
    <mergeCell ref="A31:AA31"/>
    <mergeCell ref="A35:AA35"/>
    <mergeCell ref="A39:AA39"/>
    <mergeCell ref="A9:AA9"/>
    <mergeCell ref="C11:I11"/>
    <mergeCell ref="L11:O11"/>
    <mergeCell ref="Q11:R11"/>
    <mergeCell ref="T11:U11"/>
    <mergeCell ref="W11:AA11"/>
    <mergeCell ref="A6:AA6"/>
    <mergeCell ref="A1:AA1"/>
    <mergeCell ref="A2:AA2"/>
    <mergeCell ref="A3:AA3"/>
    <mergeCell ref="A4:AA4"/>
    <mergeCell ref="A5:AA5"/>
  </mergeCells>
  <conditionalFormatting sqref="C15:W26">
    <cfRule type="cellIs" dxfId="1" priority="5" operator="equal">
      <formula>0</formula>
    </cfRule>
  </conditionalFormatting>
  <hyperlinks>
    <hyperlink ref="A5" r:id="rId1" xr:uid="{F22F8C35-AAD1-482A-BF7B-46EA88806AE1}"/>
  </hyperlinks>
  <printOptions horizontalCentered="1" verticalCentered="1"/>
  <pageMargins left="0.25" right="0.25" top="0.75" bottom="0.75" header="0.3" footer="0.3"/>
  <pageSetup scale="52" fitToHeight="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B3EE3-CB42-492C-9B31-0605E86DB896}">
  <sheetPr>
    <pageSetUpPr fitToPage="1"/>
  </sheetPr>
  <dimension ref="A1:AA45"/>
  <sheetViews>
    <sheetView topLeftCell="A6" zoomScaleNormal="100" workbookViewId="0">
      <selection activeCell="Y15" sqref="Y15"/>
    </sheetView>
  </sheetViews>
  <sheetFormatPr defaultRowHeight="15" x14ac:dyDescent="0.25"/>
  <cols>
    <col min="1" max="1" width="9.28515625" style="4" customWidth="1"/>
    <col min="2" max="2" width="1.7109375" style="4" customWidth="1"/>
    <col min="3" max="3" width="14.5703125" style="28" customWidth="1"/>
    <col min="4" max="4" width="12.85546875" style="28" customWidth="1"/>
    <col min="5" max="5" width="14.5703125" style="28" customWidth="1"/>
    <col min="6" max="6" width="15.140625" style="28" customWidth="1"/>
    <col min="7" max="7" width="1.140625" style="28" customWidth="1"/>
    <col min="8" max="8" width="8.5703125" style="28" customWidth="1"/>
    <col min="9" max="9" width="11.140625" style="27" bestFit="1" customWidth="1"/>
    <col min="10" max="10" width="2.28515625" style="28" customWidth="1"/>
    <col min="11" max="11" width="1.140625" style="28" customWidth="1"/>
    <col min="12" max="12" width="7.28515625" style="28" customWidth="1"/>
    <col min="13" max="13" width="12.7109375" style="28" customWidth="1"/>
    <col min="14" max="14" width="11.5703125" style="28" customWidth="1"/>
    <col min="15" max="15" width="13" style="28" customWidth="1"/>
    <col min="16" max="16" width="2" style="28" customWidth="1"/>
    <col min="17" max="17" width="7.5703125" style="28" customWidth="1"/>
    <col min="18" max="18" width="12.140625" style="28" customWidth="1"/>
    <col min="19" max="19" width="2" style="1" customWidth="1"/>
    <col min="20" max="20" width="14.28515625" style="1" customWidth="1"/>
    <col min="21" max="21" width="12.140625" style="1" customWidth="1"/>
    <col min="22" max="22" width="2" style="1" customWidth="1"/>
    <col min="23" max="23" width="14.28515625" style="1" customWidth="1"/>
    <col min="24" max="24" width="12.85546875" style="1" bestFit="1" customWidth="1"/>
    <col min="25" max="25" width="14" style="1" bestFit="1" customWidth="1"/>
    <col min="26" max="26" width="10.85546875" style="1" bestFit="1" customWidth="1"/>
    <col min="27" max="27" width="15.140625" style="1" bestFit="1" customWidth="1"/>
    <col min="28" max="257" width="9.140625" style="1"/>
    <col min="258" max="258" width="9.28515625" style="1" customWidth="1"/>
    <col min="259" max="259" width="1.7109375" style="1" customWidth="1"/>
    <col min="260" max="263" width="12" style="1" customWidth="1"/>
    <col min="264" max="264" width="11.85546875" style="1" customWidth="1"/>
    <col min="265" max="265" width="10.7109375" style="1" customWidth="1"/>
    <col min="266" max="266" width="10.5703125" style="1" customWidth="1"/>
    <col min="267" max="267" width="1.140625" style="1" customWidth="1"/>
    <col min="268" max="268" width="11.28515625" style="1" customWidth="1"/>
    <col min="269" max="269" width="12.7109375" style="1" customWidth="1"/>
    <col min="270" max="270" width="11.5703125" style="1" customWidth="1"/>
    <col min="271" max="271" width="12.42578125" style="1" customWidth="1"/>
    <col min="272" max="272" width="1.5703125" style="1" customWidth="1"/>
    <col min="273" max="273" width="11.42578125" style="1" customWidth="1"/>
    <col min="274" max="274" width="12.140625" style="1" customWidth="1"/>
    <col min="275" max="275" width="1.7109375" style="1" customWidth="1"/>
    <col min="276" max="276" width="13.5703125" style="1" customWidth="1"/>
    <col min="277" max="513" width="9.140625" style="1"/>
    <col min="514" max="514" width="9.28515625" style="1" customWidth="1"/>
    <col min="515" max="515" width="1.7109375" style="1" customWidth="1"/>
    <col min="516" max="519" width="12" style="1" customWidth="1"/>
    <col min="520" max="520" width="11.85546875" style="1" customWidth="1"/>
    <col min="521" max="521" width="10.7109375" style="1" customWidth="1"/>
    <col min="522" max="522" width="10.5703125" style="1" customWidth="1"/>
    <col min="523" max="523" width="1.140625" style="1" customWidth="1"/>
    <col min="524" max="524" width="11.28515625" style="1" customWidth="1"/>
    <col min="525" max="525" width="12.7109375" style="1" customWidth="1"/>
    <col min="526" max="526" width="11.5703125" style="1" customWidth="1"/>
    <col min="527" max="527" width="12.42578125" style="1" customWidth="1"/>
    <col min="528" max="528" width="1.5703125" style="1" customWidth="1"/>
    <col min="529" max="529" width="11.42578125" style="1" customWidth="1"/>
    <col min="530" max="530" width="12.140625" style="1" customWidth="1"/>
    <col min="531" max="531" width="1.7109375" style="1" customWidth="1"/>
    <col min="532" max="532" width="13.5703125" style="1" customWidth="1"/>
    <col min="533" max="769" width="9.140625" style="1"/>
    <col min="770" max="770" width="9.28515625" style="1" customWidth="1"/>
    <col min="771" max="771" width="1.7109375" style="1" customWidth="1"/>
    <col min="772" max="775" width="12" style="1" customWidth="1"/>
    <col min="776" max="776" width="11.85546875" style="1" customWidth="1"/>
    <col min="777" max="777" width="10.7109375" style="1" customWidth="1"/>
    <col min="778" max="778" width="10.5703125" style="1" customWidth="1"/>
    <col min="779" max="779" width="1.140625" style="1" customWidth="1"/>
    <col min="780" max="780" width="11.28515625" style="1" customWidth="1"/>
    <col min="781" max="781" width="12.7109375" style="1" customWidth="1"/>
    <col min="782" max="782" width="11.5703125" style="1" customWidth="1"/>
    <col min="783" max="783" width="12.42578125" style="1" customWidth="1"/>
    <col min="784" max="784" width="1.5703125" style="1" customWidth="1"/>
    <col min="785" max="785" width="11.42578125" style="1" customWidth="1"/>
    <col min="786" max="786" width="12.140625" style="1" customWidth="1"/>
    <col min="787" max="787" width="1.7109375" style="1" customWidth="1"/>
    <col min="788" max="788" width="13.5703125" style="1" customWidth="1"/>
    <col min="789" max="1025" width="9.140625" style="1"/>
    <col min="1026" max="1026" width="9.28515625" style="1" customWidth="1"/>
    <col min="1027" max="1027" width="1.7109375" style="1" customWidth="1"/>
    <col min="1028" max="1031" width="12" style="1" customWidth="1"/>
    <col min="1032" max="1032" width="11.85546875" style="1" customWidth="1"/>
    <col min="1033" max="1033" width="10.7109375" style="1" customWidth="1"/>
    <col min="1034" max="1034" width="10.5703125" style="1" customWidth="1"/>
    <col min="1035" max="1035" width="1.140625" style="1" customWidth="1"/>
    <col min="1036" max="1036" width="11.28515625" style="1" customWidth="1"/>
    <col min="1037" max="1037" width="12.7109375" style="1" customWidth="1"/>
    <col min="1038" max="1038" width="11.5703125" style="1" customWidth="1"/>
    <col min="1039" max="1039" width="12.42578125" style="1" customWidth="1"/>
    <col min="1040" max="1040" width="1.5703125" style="1" customWidth="1"/>
    <col min="1041" max="1041" width="11.42578125" style="1" customWidth="1"/>
    <col min="1042" max="1042" width="12.140625" style="1" customWidth="1"/>
    <col min="1043" max="1043" width="1.7109375" style="1" customWidth="1"/>
    <col min="1044" max="1044" width="13.5703125" style="1" customWidth="1"/>
    <col min="1045" max="1281" width="9.140625" style="1"/>
    <col min="1282" max="1282" width="9.28515625" style="1" customWidth="1"/>
    <col min="1283" max="1283" width="1.7109375" style="1" customWidth="1"/>
    <col min="1284" max="1287" width="12" style="1" customWidth="1"/>
    <col min="1288" max="1288" width="11.85546875" style="1" customWidth="1"/>
    <col min="1289" max="1289" width="10.7109375" style="1" customWidth="1"/>
    <col min="1290" max="1290" width="10.5703125" style="1" customWidth="1"/>
    <col min="1291" max="1291" width="1.140625" style="1" customWidth="1"/>
    <col min="1292" max="1292" width="11.28515625" style="1" customWidth="1"/>
    <col min="1293" max="1293" width="12.7109375" style="1" customWidth="1"/>
    <col min="1294" max="1294" width="11.5703125" style="1" customWidth="1"/>
    <col min="1295" max="1295" width="12.42578125" style="1" customWidth="1"/>
    <col min="1296" max="1296" width="1.5703125" style="1" customWidth="1"/>
    <col min="1297" max="1297" width="11.42578125" style="1" customWidth="1"/>
    <col min="1298" max="1298" width="12.140625" style="1" customWidth="1"/>
    <col min="1299" max="1299" width="1.7109375" style="1" customWidth="1"/>
    <col min="1300" max="1300" width="13.5703125" style="1" customWidth="1"/>
    <col min="1301" max="1537" width="9.140625" style="1"/>
    <col min="1538" max="1538" width="9.28515625" style="1" customWidth="1"/>
    <col min="1539" max="1539" width="1.7109375" style="1" customWidth="1"/>
    <col min="1540" max="1543" width="12" style="1" customWidth="1"/>
    <col min="1544" max="1544" width="11.85546875" style="1" customWidth="1"/>
    <col min="1545" max="1545" width="10.7109375" style="1" customWidth="1"/>
    <col min="1546" max="1546" width="10.5703125" style="1" customWidth="1"/>
    <col min="1547" max="1547" width="1.140625" style="1" customWidth="1"/>
    <col min="1548" max="1548" width="11.28515625" style="1" customWidth="1"/>
    <col min="1549" max="1549" width="12.7109375" style="1" customWidth="1"/>
    <col min="1550" max="1550" width="11.5703125" style="1" customWidth="1"/>
    <col min="1551" max="1551" width="12.42578125" style="1" customWidth="1"/>
    <col min="1552" max="1552" width="1.5703125" style="1" customWidth="1"/>
    <col min="1553" max="1553" width="11.42578125" style="1" customWidth="1"/>
    <col min="1554" max="1554" width="12.140625" style="1" customWidth="1"/>
    <col min="1555" max="1555" width="1.7109375" style="1" customWidth="1"/>
    <col min="1556" max="1556" width="13.5703125" style="1" customWidth="1"/>
    <col min="1557" max="1793" width="9.140625" style="1"/>
    <col min="1794" max="1794" width="9.28515625" style="1" customWidth="1"/>
    <col min="1795" max="1795" width="1.7109375" style="1" customWidth="1"/>
    <col min="1796" max="1799" width="12" style="1" customWidth="1"/>
    <col min="1800" max="1800" width="11.85546875" style="1" customWidth="1"/>
    <col min="1801" max="1801" width="10.7109375" style="1" customWidth="1"/>
    <col min="1802" max="1802" width="10.5703125" style="1" customWidth="1"/>
    <col min="1803" max="1803" width="1.140625" style="1" customWidth="1"/>
    <col min="1804" max="1804" width="11.28515625" style="1" customWidth="1"/>
    <col min="1805" max="1805" width="12.7109375" style="1" customWidth="1"/>
    <col min="1806" max="1806" width="11.5703125" style="1" customWidth="1"/>
    <col min="1807" max="1807" width="12.42578125" style="1" customWidth="1"/>
    <col min="1808" max="1808" width="1.5703125" style="1" customWidth="1"/>
    <col min="1809" max="1809" width="11.42578125" style="1" customWidth="1"/>
    <col min="1810" max="1810" width="12.140625" style="1" customWidth="1"/>
    <col min="1811" max="1811" width="1.7109375" style="1" customWidth="1"/>
    <col min="1812" max="1812" width="13.5703125" style="1" customWidth="1"/>
    <col min="1813" max="2049" width="9.140625" style="1"/>
    <col min="2050" max="2050" width="9.28515625" style="1" customWidth="1"/>
    <col min="2051" max="2051" width="1.7109375" style="1" customWidth="1"/>
    <col min="2052" max="2055" width="12" style="1" customWidth="1"/>
    <col min="2056" max="2056" width="11.85546875" style="1" customWidth="1"/>
    <col min="2057" max="2057" width="10.7109375" style="1" customWidth="1"/>
    <col min="2058" max="2058" width="10.5703125" style="1" customWidth="1"/>
    <col min="2059" max="2059" width="1.140625" style="1" customWidth="1"/>
    <col min="2060" max="2060" width="11.28515625" style="1" customWidth="1"/>
    <col min="2061" max="2061" width="12.7109375" style="1" customWidth="1"/>
    <col min="2062" max="2062" width="11.5703125" style="1" customWidth="1"/>
    <col min="2063" max="2063" width="12.42578125" style="1" customWidth="1"/>
    <col min="2064" max="2064" width="1.5703125" style="1" customWidth="1"/>
    <col min="2065" max="2065" width="11.42578125" style="1" customWidth="1"/>
    <col min="2066" max="2066" width="12.140625" style="1" customWidth="1"/>
    <col min="2067" max="2067" width="1.7109375" style="1" customWidth="1"/>
    <col min="2068" max="2068" width="13.5703125" style="1" customWidth="1"/>
    <col min="2069" max="2305" width="9.140625" style="1"/>
    <col min="2306" max="2306" width="9.28515625" style="1" customWidth="1"/>
    <col min="2307" max="2307" width="1.7109375" style="1" customWidth="1"/>
    <col min="2308" max="2311" width="12" style="1" customWidth="1"/>
    <col min="2312" max="2312" width="11.85546875" style="1" customWidth="1"/>
    <col min="2313" max="2313" width="10.7109375" style="1" customWidth="1"/>
    <col min="2314" max="2314" width="10.5703125" style="1" customWidth="1"/>
    <col min="2315" max="2315" width="1.140625" style="1" customWidth="1"/>
    <col min="2316" max="2316" width="11.28515625" style="1" customWidth="1"/>
    <col min="2317" max="2317" width="12.7109375" style="1" customWidth="1"/>
    <col min="2318" max="2318" width="11.5703125" style="1" customWidth="1"/>
    <col min="2319" max="2319" width="12.42578125" style="1" customWidth="1"/>
    <col min="2320" max="2320" width="1.5703125" style="1" customWidth="1"/>
    <col min="2321" max="2321" width="11.42578125" style="1" customWidth="1"/>
    <col min="2322" max="2322" width="12.140625" style="1" customWidth="1"/>
    <col min="2323" max="2323" width="1.7109375" style="1" customWidth="1"/>
    <col min="2324" max="2324" width="13.5703125" style="1" customWidth="1"/>
    <col min="2325" max="2561" width="9.140625" style="1"/>
    <col min="2562" max="2562" width="9.28515625" style="1" customWidth="1"/>
    <col min="2563" max="2563" width="1.7109375" style="1" customWidth="1"/>
    <col min="2564" max="2567" width="12" style="1" customWidth="1"/>
    <col min="2568" max="2568" width="11.85546875" style="1" customWidth="1"/>
    <col min="2569" max="2569" width="10.7109375" style="1" customWidth="1"/>
    <col min="2570" max="2570" width="10.5703125" style="1" customWidth="1"/>
    <col min="2571" max="2571" width="1.140625" style="1" customWidth="1"/>
    <col min="2572" max="2572" width="11.28515625" style="1" customWidth="1"/>
    <col min="2573" max="2573" width="12.7109375" style="1" customWidth="1"/>
    <col min="2574" max="2574" width="11.5703125" style="1" customWidth="1"/>
    <col min="2575" max="2575" width="12.42578125" style="1" customWidth="1"/>
    <col min="2576" max="2576" width="1.5703125" style="1" customWidth="1"/>
    <col min="2577" max="2577" width="11.42578125" style="1" customWidth="1"/>
    <col min="2578" max="2578" width="12.140625" style="1" customWidth="1"/>
    <col min="2579" max="2579" width="1.7109375" style="1" customWidth="1"/>
    <col min="2580" max="2580" width="13.5703125" style="1" customWidth="1"/>
    <col min="2581" max="2817" width="9.140625" style="1"/>
    <col min="2818" max="2818" width="9.28515625" style="1" customWidth="1"/>
    <col min="2819" max="2819" width="1.7109375" style="1" customWidth="1"/>
    <col min="2820" max="2823" width="12" style="1" customWidth="1"/>
    <col min="2824" max="2824" width="11.85546875" style="1" customWidth="1"/>
    <col min="2825" max="2825" width="10.7109375" style="1" customWidth="1"/>
    <col min="2826" max="2826" width="10.5703125" style="1" customWidth="1"/>
    <col min="2827" max="2827" width="1.140625" style="1" customWidth="1"/>
    <col min="2828" max="2828" width="11.28515625" style="1" customWidth="1"/>
    <col min="2829" max="2829" width="12.7109375" style="1" customWidth="1"/>
    <col min="2830" max="2830" width="11.5703125" style="1" customWidth="1"/>
    <col min="2831" max="2831" width="12.42578125" style="1" customWidth="1"/>
    <col min="2832" max="2832" width="1.5703125" style="1" customWidth="1"/>
    <col min="2833" max="2833" width="11.42578125" style="1" customWidth="1"/>
    <col min="2834" max="2834" width="12.140625" style="1" customWidth="1"/>
    <col min="2835" max="2835" width="1.7109375" style="1" customWidth="1"/>
    <col min="2836" max="2836" width="13.5703125" style="1" customWidth="1"/>
    <col min="2837" max="3073" width="9.140625" style="1"/>
    <col min="3074" max="3074" width="9.28515625" style="1" customWidth="1"/>
    <col min="3075" max="3075" width="1.7109375" style="1" customWidth="1"/>
    <col min="3076" max="3079" width="12" style="1" customWidth="1"/>
    <col min="3080" max="3080" width="11.85546875" style="1" customWidth="1"/>
    <col min="3081" max="3081" width="10.7109375" style="1" customWidth="1"/>
    <col min="3082" max="3082" width="10.5703125" style="1" customWidth="1"/>
    <col min="3083" max="3083" width="1.140625" style="1" customWidth="1"/>
    <col min="3084" max="3084" width="11.28515625" style="1" customWidth="1"/>
    <col min="3085" max="3085" width="12.7109375" style="1" customWidth="1"/>
    <col min="3086" max="3086" width="11.5703125" style="1" customWidth="1"/>
    <col min="3087" max="3087" width="12.42578125" style="1" customWidth="1"/>
    <col min="3088" max="3088" width="1.5703125" style="1" customWidth="1"/>
    <col min="3089" max="3089" width="11.42578125" style="1" customWidth="1"/>
    <col min="3090" max="3090" width="12.140625" style="1" customWidth="1"/>
    <col min="3091" max="3091" width="1.7109375" style="1" customWidth="1"/>
    <col min="3092" max="3092" width="13.5703125" style="1" customWidth="1"/>
    <col min="3093" max="3329" width="9.140625" style="1"/>
    <col min="3330" max="3330" width="9.28515625" style="1" customWidth="1"/>
    <col min="3331" max="3331" width="1.7109375" style="1" customWidth="1"/>
    <col min="3332" max="3335" width="12" style="1" customWidth="1"/>
    <col min="3336" max="3336" width="11.85546875" style="1" customWidth="1"/>
    <col min="3337" max="3337" width="10.7109375" style="1" customWidth="1"/>
    <col min="3338" max="3338" width="10.5703125" style="1" customWidth="1"/>
    <col min="3339" max="3339" width="1.140625" style="1" customWidth="1"/>
    <col min="3340" max="3340" width="11.28515625" style="1" customWidth="1"/>
    <col min="3341" max="3341" width="12.7109375" style="1" customWidth="1"/>
    <col min="3342" max="3342" width="11.5703125" style="1" customWidth="1"/>
    <col min="3343" max="3343" width="12.42578125" style="1" customWidth="1"/>
    <col min="3344" max="3344" width="1.5703125" style="1" customWidth="1"/>
    <col min="3345" max="3345" width="11.42578125" style="1" customWidth="1"/>
    <col min="3346" max="3346" width="12.140625" style="1" customWidth="1"/>
    <col min="3347" max="3347" width="1.7109375" style="1" customWidth="1"/>
    <col min="3348" max="3348" width="13.5703125" style="1" customWidth="1"/>
    <col min="3349" max="3585" width="9.140625" style="1"/>
    <col min="3586" max="3586" width="9.28515625" style="1" customWidth="1"/>
    <col min="3587" max="3587" width="1.7109375" style="1" customWidth="1"/>
    <col min="3588" max="3591" width="12" style="1" customWidth="1"/>
    <col min="3592" max="3592" width="11.85546875" style="1" customWidth="1"/>
    <col min="3593" max="3593" width="10.7109375" style="1" customWidth="1"/>
    <col min="3594" max="3594" width="10.5703125" style="1" customWidth="1"/>
    <col min="3595" max="3595" width="1.140625" style="1" customWidth="1"/>
    <col min="3596" max="3596" width="11.28515625" style="1" customWidth="1"/>
    <col min="3597" max="3597" width="12.7109375" style="1" customWidth="1"/>
    <col min="3598" max="3598" width="11.5703125" style="1" customWidth="1"/>
    <col min="3599" max="3599" width="12.42578125" style="1" customWidth="1"/>
    <col min="3600" max="3600" width="1.5703125" style="1" customWidth="1"/>
    <col min="3601" max="3601" width="11.42578125" style="1" customWidth="1"/>
    <col min="3602" max="3602" width="12.140625" style="1" customWidth="1"/>
    <col min="3603" max="3603" width="1.7109375" style="1" customWidth="1"/>
    <col min="3604" max="3604" width="13.5703125" style="1" customWidth="1"/>
    <col min="3605" max="3841" width="9.140625" style="1"/>
    <col min="3842" max="3842" width="9.28515625" style="1" customWidth="1"/>
    <col min="3843" max="3843" width="1.7109375" style="1" customWidth="1"/>
    <col min="3844" max="3847" width="12" style="1" customWidth="1"/>
    <col min="3848" max="3848" width="11.85546875" style="1" customWidth="1"/>
    <col min="3849" max="3849" width="10.7109375" style="1" customWidth="1"/>
    <col min="3850" max="3850" width="10.5703125" style="1" customWidth="1"/>
    <col min="3851" max="3851" width="1.140625" style="1" customWidth="1"/>
    <col min="3852" max="3852" width="11.28515625" style="1" customWidth="1"/>
    <col min="3853" max="3853" width="12.7109375" style="1" customWidth="1"/>
    <col min="3854" max="3854" width="11.5703125" style="1" customWidth="1"/>
    <col min="3855" max="3855" width="12.42578125" style="1" customWidth="1"/>
    <col min="3856" max="3856" width="1.5703125" style="1" customWidth="1"/>
    <col min="3857" max="3857" width="11.42578125" style="1" customWidth="1"/>
    <col min="3858" max="3858" width="12.140625" style="1" customWidth="1"/>
    <col min="3859" max="3859" width="1.7109375" style="1" customWidth="1"/>
    <col min="3860" max="3860" width="13.5703125" style="1" customWidth="1"/>
    <col min="3861" max="4097" width="9.140625" style="1"/>
    <col min="4098" max="4098" width="9.28515625" style="1" customWidth="1"/>
    <col min="4099" max="4099" width="1.7109375" style="1" customWidth="1"/>
    <col min="4100" max="4103" width="12" style="1" customWidth="1"/>
    <col min="4104" max="4104" width="11.85546875" style="1" customWidth="1"/>
    <col min="4105" max="4105" width="10.7109375" style="1" customWidth="1"/>
    <col min="4106" max="4106" width="10.5703125" style="1" customWidth="1"/>
    <col min="4107" max="4107" width="1.140625" style="1" customWidth="1"/>
    <col min="4108" max="4108" width="11.28515625" style="1" customWidth="1"/>
    <col min="4109" max="4109" width="12.7109375" style="1" customWidth="1"/>
    <col min="4110" max="4110" width="11.5703125" style="1" customWidth="1"/>
    <col min="4111" max="4111" width="12.42578125" style="1" customWidth="1"/>
    <col min="4112" max="4112" width="1.5703125" style="1" customWidth="1"/>
    <col min="4113" max="4113" width="11.42578125" style="1" customWidth="1"/>
    <col min="4114" max="4114" width="12.140625" style="1" customWidth="1"/>
    <col min="4115" max="4115" width="1.7109375" style="1" customWidth="1"/>
    <col min="4116" max="4116" width="13.5703125" style="1" customWidth="1"/>
    <col min="4117" max="4353" width="9.140625" style="1"/>
    <col min="4354" max="4354" width="9.28515625" style="1" customWidth="1"/>
    <col min="4355" max="4355" width="1.7109375" style="1" customWidth="1"/>
    <col min="4356" max="4359" width="12" style="1" customWidth="1"/>
    <col min="4360" max="4360" width="11.85546875" style="1" customWidth="1"/>
    <col min="4361" max="4361" width="10.7109375" style="1" customWidth="1"/>
    <col min="4362" max="4362" width="10.5703125" style="1" customWidth="1"/>
    <col min="4363" max="4363" width="1.140625" style="1" customWidth="1"/>
    <col min="4364" max="4364" width="11.28515625" style="1" customWidth="1"/>
    <col min="4365" max="4365" width="12.7109375" style="1" customWidth="1"/>
    <col min="4366" max="4366" width="11.5703125" style="1" customWidth="1"/>
    <col min="4367" max="4367" width="12.42578125" style="1" customWidth="1"/>
    <col min="4368" max="4368" width="1.5703125" style="1" customWidth="1"/>
    <col min="4369" max="4369" width="11.42578125" style="1" customWidth="1"/>
    <col min="4370" max="4370" width="12.140625" style="1" customWidth="1"/>
    <col min="4371" max="4371" width="1.7109375" style="1" customWidth="1"/>
    <col min="4372" max="4372" width="13.5703125" style="1" customWidth="1"/>
    <col min="4373" max="4609" width="9.140625" style="1"/>
    <col min="4610" max="4610" width="9.28515625" style="1" customWidth="1"/>
    <col min="4611" max="4611" width="1.7109375" style="1" customWidth="1"/>
    <col min="4612" max="4615" width="12" style="1" customWidth="1"/>
    <col min="4616" max="4616" width="11.85546875" style="1" customWidth="1"/>
    <col min="4617" max="4617" width="10.7109375" style="1" customWidth="1"/>
    <col min="4618" max="4618" width="10.5703125" style="1" customWidth="1"/>
    <col min="4619" max="4619" width="1.140625" style="1" customWidth="1"/>
    <col min="4620" max="4620" width="11.28515625" style="1" customWidth="1"/>
    <col min="4621" max="4621" width="12.7109375" style="1" customWidth="1"/>
    <col min="4622" max="4622" width="11.5703125" style="1" customWidth="1"/>
    <col min="4623" max="4623" width="12.42578125" style="1" customWidth="1"/>
    <col min="4624" max="4624" width="1.5703125" style="1" customWidth="1"/>
    <col min="4625" max="4625" width="11.42578125" style="1" customWidth="1"/>
    <col min="4626" max="4626" width="12.140625" style="1" customWidth="1"/>
    <col min="4627" max="4627" width="1.7109375" style="1" customWidth="1"/>
    <col min="4628" max="4628" width="13.5703125" style="1" customWidth="1"/>
    <col min="4629" max="4865" width="9.140625" style="1"/>
    <col min="4866" max="4866" width="9.28515625" style="1" customWidth="1"/>
    <col min="4867" max="4867" width="1.7109375" style="1" customWidth="1"/>
    <col min="4868" max="4871" width="12" style="1" customWidth="1"/>
    <col min="4872" max="4872" width="11.85546875" style="1" customWidth="1"/>
    <col min="4873" max="4873" width="10.7109375" style="1" customWidth="1"/>
    <col min="4874" max="4874" width="10.5703125" style="1" customWidth="1"/>
    <col min="4875" max="4875" width="1.140625" style="1" customWidth="1"/>
    <col min="4876" max="4876" width="11.28515625" style="1" customWidth="1"/>
    <col min="4877" max="4877" width="12.7109375" style="1" customWidth="1"/>
    <col min="4878" max="4878" width="11.5703125" style="1" customWidth="1"/>
    <col min="4879" max="4879" width="12.42578125" style="1" customWidth="1"/>
    <col min="4880" max="4880" width="1.5703125" style="1" customWidth="1"/>
    <col min="4881" max="4881" width="11.42578125" style="1" customWidth="1"/>
    <col min="4882" max="4882" width="12.140625" style="1" customWidth="1"/>
    <col min="4883" max="4883" width="1.7109375" style="1" customWidth="1"/>
    <col min="4884" max="4884" width="13.5703125" style="1" customWidth="1"/>
    <col min="4885" max="5121" width="9.140625" style="1"/>
    <col min="5122" max="5122" width="9.28515625" style="1" customWidth="1"/>
    <col min="5123" max="5123" width="1.7109375" style="1" customWidth="1"/>
    <col min="5124" max="5127" width="12" style="1" customWidth="1"/>
    <col min="5128" max="5128" width="11.85546875" style="1" customWidth="1"/>
    <col min="5129" max="5129" width="10.7109375" style="1" customWidth="1"/>
    <col min="5130" max="5130" width="10.5703125" style="1" customWidth="1"/>
    <col min="5131" max="5131" width="1.140625" style="1" customWidth="1"/>
    <col min="5132" max="5132" width="11.28515625" style="1" customWidth="1"/>
    <col min="5133" max="5133" width="12.7109375" style="1" customWidth="1"/>
    <col min="5134" max="5134" width="11.5703125" style="1" customWidth="1"/>
    <col min="5135" max="5135" width="12.42578125" style="1" customWidth="1"/>
    <col min="5136" max="5136" width="1.5703125" style="1" customWidth="1"/>
    <col min="5137" max="5137" width="11.42578125" style="1" customWidth="1"/>
    <col min="5138" max="5138" width="12.140625" style="1" customWidth="1"/>
    <col min="5139" max="5139" width="1.7109375" style="1" customWidth="1"/>
    <col min="5140" max="5140" width="13.5703125" style="1" customWidth="1"/>
    <col min="5141" max="5377" width="9.140625" style="1"/>
    <col min="5378" max="5378" width="9.28515625" style="1" customWidth="1"/>
    <col min="5379" max="5379" width="1.7109375" style="1" customWidth="1"/>
    <col min="5380" max="5383" width="12" style="1" customWidth="1"/>
    <col min="5384" max="5384" width="11.85546875" style="1" customWidth="1"/>
    <col min="5385" max="5385" width="10.7109375" style="1" customWidth="1"/>
    <col min="5386" max="5386" width="10.5703125" style="1" customWidth="1"/>
    <col min="5387" max="5387" width="1.140625" style="1" customWidth="1"/>
    <col min="5388" max="5388" width="11.28515625" style="1" customWidth="1"/>
    <col min="5389" max="5389" width="12.7109375" style="1" customWidth="1"/>
    <col min="5390" max="5390" width="11.5703125" style="1" customWidth="1"/>
    <col min="5391" max="5391" width="12.42578125" style="1" customWidth="1"/>
    <col min="5392" max="5392" width="1.5703125" style="1" customWidth="1"/>
    <col min="5393" max="5393" width="11.42578125" style="1" customWidth="1"/>
    <col min="5394" max="5394" width="12.140625" style="1" customWidth="1"/>
    <col min="5395" max="5395" width="1.7109375" style="1" customWidth="1"/>
    <col min="5396" max="5396" width="13.5703125" style="1" customWidth="1"/>
    <col min="5397" max="5633" width="9.140625" style="1"/>
    <col min="5634" max="5634" width="9.28515625" style="1" customWidth="1"/>
    <col min="5635" max="5635" width="1.7109375" style="1" customWidth="1"/>
    <col min="5636" max="5639" width="12" style="1" customWidth="1"/>
    <col min="5640" max="5640" width="11.85546875" style="1" customWidth="1"/>
    <col min="5641" max="5641" width="10.7109375" style="1" customWidth="1"/>
    <col min="5642" max="5642" width="10.5703125" style="1" customWidth="1"/>
    <col min="5643" max="5643" width="1.140625" style="1" customWidth="1"/>
    <col min="5644" max="5644" width="11.28515625" style="1" customWidth="1"/>
    <col min="5645" max="5645" width="12.7109375" style="1" customWidth="1"/>
    <col min="5646" max="5646" width="11.5703125" style="1" customWidth="1"/>
    <col min="5647" max="5647" width="12.42578125" style="1" customWidth="1"/>
    <col min="5648" max="5648" width="1.5703125" style="1" customWidth="1"/>
    <col min="5649" max="5649" width="11.42578125" style="1" customWidth="1"/>
    <col min="5650" max="5650" width="12.140625" style="1" customWidth="1"/>
    <col min="5651" max="5651" width="1.7109375" style="1" customWidth="1"/>
    <col min="5652" max="5652" width="13.5703125" style="1" customWidth="1"/>
    <col min="5653" max="5889" width="9.140625" style="1"/>
    <col min="5890" max="5890" width="9.28515625" style="1" customWidth="1"/>
    <col min="5891" max="5891" width="1.7109375" style="1" customWidth="1"/>
    <col min="5892" max="5895" width="12" style="1" customWidth="1"/>
    <col min="5896" max="5896" width="11.85546875" style="1" customWidth="1"/>
    <col min="5897" max="5897" width="10.7109375" style="1" customWidth="1"/>
    <col min="5898" max="5898" width="10.5703125" style="1" customWidth="1"/>
    <col min="5899" max="5899" width="1.140625" style="1" customWidth="1"/>
    <col min="5900" max="5900" width="11.28515625" style="1" customWidth="1"/>
    <col min="5901" max="5901" width="12.7109375" style="1" customWidth="1"/>
    <col min="5902" max="5902" width="11.5703125" style="1" customWidth="1"/>
    <col min="5903" max="5903" width="12.42578125" style="1" customWidth="1"/>
    <col min="5904" max="5904" width="1.5703125" style="1" customWidth="1"/>
    <col min="5905" max="5905" width="11.42578125" style="1" customWidth="1"/>
    <col min="5906" max="5906" width="12.140625" style="1" customWidth="1"/>
    <col min="5907" max="5907" width="1.7109375" style="1" customWidth="1"/>
    <col min="5908" max="5908" width="13.5703125" style="1" customWidth="1"/>
    <col min="5909" max="6145" width="9.140625" style="1"/>
    <col min="6146" max="6146" width="9.28515625" style="1" customWidth="1"/>
    <col min="6147" max="6147" width="1.7109375" style="1" customWidth="1"/>
    <col min="6148" max="6151" width="12" style="1" customWidth="1"/>
    <col min="6152" max="6152" width="11.85546875" style="1" customWidth="1"/>
    <col min="6153" max="6153" width="10.7109375" style="1" customWidth="1"/>
    <col min="6154" max="6154" width="10.5703125" style="1" customWidth="1"/>
    <col min="6155" max="6155" width="1.140625" style="1" customWidth="1"/>
    <col min="6156" max="6156" width="11.28515625" style="1" customWidth="1"/>
    <col min="6157" max="6157" width="12.7109375" style="1" customWidth="1"/>
    <col min="6158" max="6158" width="11.5703125" style="1" customWidth="1"/>
    <col min="6159" max="6159" width="12.42578125" style="1" customWidth="1"/>
    <col min="6160" max="6160" width="1.5703125" style="1" customWidth="1"/>
    <col min="6161" max="6161" width="11.42578125" style="1" customWidth="1"/>
    <col min="6162" max="6162" width="12.140625" style="1" customWidth="1"/>
    <col min="6163" max="6163" width="1.7109375" style="1" customWidth="1"/>
    <col min="6164" max="6164" width="13.5703125" style="1" customWidth="1"/>
    <col min="6165" max="6401" width="9.140625" style="1"/>
    <col min="6402" max="6402" width="9.28515625" style="1" customWidth="1"/>
    <col min="6403" max="6403" width="1.7109375" style="1" customWidth="1"/>
    <col min="6404" max="6407" width="12" style="1" customWidth="1"/>
    <col min="6408" max="6408" width="11.85546875" style="1" customWidth="1"/>
    <col min="6409" max="6409" width="10.7109375" style="1" customWidth="1"/>
    <col min="6410" max="6410" width="10.5703125" style="1" customWidth="1"/>
    <col min="6411" max="6411" width="1.140625" style="1" customWidth="1"/>
    <col min="6412" max="6412" width="11.28515625" style="1" customWidth="1"/>
    <col min="6413" max="6413" width="12.7109375" style="1" customWidth="1"/>
    <col min="6414" max="6414" width="11.5703125" style="1" customWidth="1"/>
    <col min="6415" max="6415" width="12.42578125" style="1" customWidth="1"/>
    <col min="6416" max="6416" width="1.5703125" style="1" customWidth="1"/>
    <col min="6417" max="6417" width="11.42578125" style="1" customWidth="1"/>
    <col min="6418" max="6418" width="12.140625" style="1" customWidth="1"/>
    <col min="6419" max="6419" width="1.7109375" style="1" customWidth="1"/>
    <col min="6420" max="6420" width="13.5703125" style="1" customWidth="1"/>
    <col min="6421" max="6657" width="9.140625" style="1"/>
    <col min="6658" max="6658" width="9.28515625" style="1" customWidth="1"/>
    <col min="6659" max="6659" width="1.7109375" style="1" customWidth="1"/>
    <col min="6660" max="6663" width="12" style="1" customWidth="1"/>
    <col min="6664" max="6664" width="11.85546875" style="1" customWidth="1"/>
    <col min="6665" max="6665" width="10.7109375" style="1" customWidth="1"/>
    <col min="6666" max="6666" width="10.5703125" style="1" customWidth="1"/>
    <col min="6667" max="6667" width="1.140625" style="1" customWidth="1"/>
    <col min="6668" max="6668" width="11.28515625" style="1" customWidth="1"/>
    <col min="6669" max="6669" width="12.7109375" style="1" customWidth="1"/>
    <col min="6670" max="6670" width="11.5703125" style="1" customWidth="1"/>
    <col min="6671" max="6671" width="12.42578125" style="1" customWidth="1"/>
    <col min="6672" max="6672" width="1.5703125" style="1" customWidth="1"/>
    <col min="6673" max="6673" width="11.42578125" style="1" customWidth="1"/>
    <col min="6674" max="6674" width="12.140625" style="1" customWidth="1"/>
    <col min="6675" max="6675" width="1.7109375" style="1" customWidth="1"/>
    <col min="6676" max="6676" width="13.5703125" style="1" customWidth="1"/>
    <col min="6677" max="6913" width="9.140625" style="1"/>
    <col min="6914" max="6914" width="9.28515625" style="1" customWidth="1"/>
    <col min="6915" max="6915" width="1.7109375" style="1" customWidth="1"/>
    <col min="6916" max="6919" width="12" style="1" customWidth="1"/>
    <col min="6920" max="6920" width="11.85546875" style="1" customWidth="1"/>
    <col min="6921" max="6921" width="10.7109375" style="1" customWidth="1"/>
    <col min="6922" max="6922" width="10.5703125" style="1" customWidth="1"/>
    <col min="6923" max="6923" width="1.140625" style="1" customWidth="1"/>
    <col min="6924" max="6924" width="11.28515625" style="1" customWidth="1"/>
    <col min="6925" max="6925" width="12.7109375" style="1" customWidth="1"/>
    <col min="6926" max="6926" width="11.5703125" style="1" customWidth="1"/>
    <col min="6927" max="6927" width="12.42578125" style="1" customWidth="1"/>
    <col min="6928" max="6928" width="1.5703125" style="1" customWidth="1"/>
    <col min="6929" max="6929" width="11.42578125" style="1" customWidth="1"/>
    <col min="6930" max="6930" width="12.140625" style="1" customWidth="1"/>
    <col min="6931" max="6931" width="1.7109375" style="1" customWidth="1"/>
    <col min="6932" max="6932" width="13.5703125" style="1" customWidth="1"/>
    <col min="6933" max="7169" width="9.140625" style="1"/>
    <col min="7170" max="7170" width="9.28515625" style="1" customWidth="1"/>
    <col min="7171" max="7171" width="1.7109375" style="1" customWidth="1"/>
    <col min="7172" max="7175" width="12" style="1" customWidth="1"/>
    <col min="7176" max="7176" width="11.85546875" style="1" customWidth="1"/>
    <col min="7177" max="7177" width="10.7109375" style="1" customWidth="1"/>
    <col min="7178" max="7178" width="10.5703125" style="1" customWidth="1"/>
    <col min="7179" max="7179" width="1.140625" style="1" customWidth="1"/>
    <col min="7180" max="7180" width="11.28515625" style="1" customWidth="1"/>
    <col min="7181" max="7181" width="12.7109375" style="1" customWidth="1"/>
    <col min="7182" max="7182" width="11.5703125" style="1" customWidth="1"/>
    <col min="7183" max="7183" width="12.42578125" style="1" customWidth="1"/>
    <col min="7184" max="7184" width="1.5703125" style="1" customWidth="1"/>
    <col min="7185" max="7185" width="11.42578125" style="1" customWidth="1"/>
    <col min="7186" max="7186" width="12.140625" style="1" customWidth="1"/>
    <col min="7187" max="7187" width="1.7109375" style="1" customWidth="1"/>
    <col min="7188" max="7188" width="13.5703125" style="1" customWidth="1"/>
    <col min="7189" max="7425" width="9.140625" style="1"/>
    <col min="7426" max="7426" width="9.28515625" style="1" customWidth="1"/>
    <col min="7427" max="7427" width="1.7109375" style="1" customWidth="1"/>
    <col min="7428" max="7431" width="12" style="1" customWidth="1"/>
    <col min="7432" max="7432" width="11.85546875" style="1" customWidth="1"/>
    <col min="7433" max="7433" width="10.7109375" style="1" customWidth="1"/>
    <col min="7434" max="7434" width="10.5703125" style="1" customWidth="1"/>
    <col min="7435" max="7435" width="1.140625" style="1" customWidth="1"/>
    <col min="7436" max="7436" width="11.28515625" style="1" customWidth="1"/>
    <col min="7437" max="7437" width="12.7109375" style="1" customWidth="1"/>
    <col min="7438" max="7438" width="11.5703125" style="1" customWidth="1"/>
    <col min="7439" max="7439" width="12.42578125" style="1" customWidth="1"/>
    <col min="7440" max="7440" width="1.5703125" style="1" customWidth="1"/>
    <col min="7441" max="7441" width="11.42578125" style="1" customWidth="1"/>
    <col min="7442" max="7442" width="12.140625" style="1" customWidth="1"/>
    <col min="7443" max="7443" width="1.7109375" style="1" customWidth="1"/>
    <col min="7444" max="7444" width="13.5703125" style="1" customWidth="1"/>
    <col min="7445" max="7681" width="9.140625" style="1"/>
    <col min="7682" max="7682" width="9.28515625" style="1" customWidth="1"/>
    <col min="7683" max="7683" width="1.7109375" style="1" customWidth="1"/>
    <col min="7684" max="7687" width="12" style="1" customWidth="1"/>
    <col min="7688" max="7688" width="11.85546875" style="1" customWidth="1"/>
    <col min="7689" max="7689" width="10.7109375" style="1" customWidth="1"/>
    <col min="7690" max="7690" width="10.5703125" style="1" customWidth="1"/>
    <col min="7691" max="7691" width="1.140625" style="1" customWidth="1"/>
    <col min="7692" max="7692" width="11.28515625" style="1" customWidth="1"/>
    <col min="7693" max="7693" width="12.7109375" style="1" customWidth="1"/>
    <col min="7694" max="7694" width="11.5703125" style="1" customWidth="1"/>
    <col min="7695" max="7695" width="12.42578125" style="1" customWidth="1"/>
    <col min="7696" max="7696" width="1.5703125" style="1" customWidth="1"/>
    <col min="7697" max="7697" width="11.42578125" style="1" customWidth="1"/>
    <col min="7698" max="7698" width="12.140625" style="1" customWidth="1"/>
    <col min="7699" max="7699" width="1.7109375" style="1" customWidth="1"/>
    <col min="7700" max="7700" width="13.5703125" style="1" customWidth="1"/>
    <col min="7701" max="7937" width="9.140625" style="1"/>
    <col min="7938" max="7938" width="9.28515625" style="1" customWidth="1"/>
    <col min="7939" max="7939" width="1.7109375" style="1" customWidth="1"/>
    <col min="7940" max="7943" width="12" style="1" customWidth="1"/>
    <col min="7944" max="7944" width="11.85546875" style="1" customWidth="1"/>
    <col min="7945" max="7945" width="10.7109375" style="1" customWidth="1"/>
    <col min="7946" max="7946" width="10.5703125" style="1" customWidth="1"/>
    <col min="7947" max="7947" width="1.140625" style="1" customWidth="1"/>
    <col min="7948" max="7948" width="11.28515625" style="1" customWidth="1"/>
    <col min="7949" max="7949" width="12.7109375" style="1" customWidth="1"/>
    <col min="7950" max="7950" width="11.5703125" style="1" customWidth="1"/>
    <col min="7951" max="7951" width="12.42578125" style="1" customWidth="1"/>
    <col min="7952" max="7952" width="1.5703125" style="1" customWidth="1"/>
    <col min="7953" max="7953" width="11.42578125" style="1" customWidth="1"/>
    <col min="7954" max="7954" width="12.140625" style="1" customWidth="1"/>
    <col min="7955" max="7955" width="1.7109375" style="1" customWidth="1"/>
    <col min="7956" max="7956" width="13.5703125" style="1" customWidth="1"/>
    <col min="7957" max="8193" width="9.140625" style="1"/>
    <col min="8194" max="8194" width="9.28515625" style="1" customWidth="1"/>
    <col min="8195" max="8195" width="1.7109375" style="1" customWidth="1"/>
    <col min="8196" max="8199" width="12" style="1" customWidth="1"/>
    <col min="8200" max="8200" width="11.85546875" style="1" customWidth="1"/>
    <col min="8201" max="8201" width="10.7109375" style="1" customWidth="1"/>
    <col min="8202" max="8202" width="10.5703125" style="1" customWidth="1"/>
    <col min="8203" max="8203" width="1.140625" style="1" customWidth="1"/>
    <col min="8204" max="8204" width="11.28515625" style="1" customWidth="1"/>
    <col min="8205" max="8205" width="12.7109375" style="1" customWidth="1"/>
    <col min="8206" max="8206" width="11.5703125" style="1" customWidth="1"/>
    <col min="8207" max="8207" width="12.42578125" style="1" customWidth="1"/>
    <col min="8208" max="8208" width="1.5703125" style="1" customWidth="1"/>
    <col min="8209" max="8209" width="11.42578125" style="1" customWidth="1"/>
    <col min="8210" max="8210" width="12.140625" style="1" customWidth="1"/>
    <col min="8211" max="8211" width="1.7109375" style="1" customWidth="1"/>
    <col min="8212" max="8212" width="13.5703125" style="1" customWidth="1"/>
    <col min="8213" max="8449" width="9.140625" style="1"/>
    <col min="8450" max="8450" width="9.28515625" style="1" customWidth="1"/>
    <col min="8451" max="8451" width="1.7109375" style="1" customWidth="1"/>
    <col min="8452" max="8455" width="12" style="1" customWidth="1"/>
    <col min="8456" max="8456" width="11.85546875" style="1" customWidth="1"/>
    <col min="8457" max="8457" width="10.7109375" style="1" customWidth="1"/>
    <col min="8458" max="8458" width="10.5703125" style="1" customWidth="1"/>
    <col min="8459" max="8459" width="1.140625" style="1" customWidth="1"/>
    <col min="8460" max="8460" width="11.28515625" style="1" customWidth="1"/>
    <col min="8461" max="8461" width="12.7109375" style="1" customWidth="1"/>
    <col min="8462" max="8462" width="11.5703125" style="1" customWidth="1"/>
    <col min="8463" max="8463" width="12.42578125" style="1" customWidth="1"/>
    <col min="8464" max="8464" width="1.5703125" style="1" customWidth="1"/>
    <col min="8465" max="8465" width="11.42578125" style="1" customWidth="1"/>
    <col min="8466" max="8466" width="12.140625" style="1" customWidth="1"/>
    <col min="8467" max="8467" width="1.7109375" style="1" customWidth="1"/>
    <col min="8468" max="8468" width="13.5703125" style="1" customWidth="1"/>
    <col min="8469" max="8705" width="9.140625" style="1"/>
    <col min="8706" max="8706" width="9.28515625" style="1" customWidth="1"/>
    <col min="8707" max="8707" width="1.7109375" style="1" customWidth="1"/>
    <col min="8708" max="8711" width="12" style="1" customWidth="1"/>
    <col min="8712" max="8712" width="11.85546875" style="1" customWidth="1"/>
    <col min="8713" max="8713" width="10.7109375" style="1" customWidth="1"/>
    <col min="8714" max="8714" width="10.5703125" style="1" customWidth="1"/>
    <col min="8715" max="8715" width="1.140625" style="1" customWidth="1"/>
    <col min="8716" max="8716" width="11.28515625" style="1" customWidth="1"/>
    <col min="8717" max="8717" width="12.7109375" style="1" customWidth="1"/>
    <col min="8718" max="8718" width="11.5703125" style="1" customWidth="1"/>
    <col min="8719" max="8719" width="12.42578125" style="1" customWidth="1"/>
    <col min="8720" max="8720" width="1.5703125" style="1" customWidth="1"/>
    <col min="8721" max="8721" width="11.42578125" style="1" customWidth="1"/>
    <col min="8722" max="8722" width="12.140625" style="1" customWidth="1"/>
    <col min="8723" max="8723" width="1.7109375" style="1" customWidth="1"/>
    <col min="8724" max="8724" width="13.5703125" style="1" customWidth="1"/>
    <col min="8725" max="8961" width="9.140625" style="1"/>
    <col min="8962" max="8962" width="9.28515625" style="1" customWidth="1"/>
    <col min="8963" max="8963" width="1.7109375" style="1" customWidth="1"/>
    <col min="8964" max="8967" width="12" style="1" customWidth="1"/>
    <col min="8968" max="8968" width="11.85546875" style="1" customWidth="1"/>
    <col min="8969" max="8969" width="10.7109375" style="1" customWidth="1"/>
    <col min="8970" max="8970" width="10.5703125" style="1" customWidth="1"/>
    <col min="8971" max="8971" width="1.140625" style="1" customWidth="1"/>
    <col min="8972" max="8972" width="11.28515625" style="1" customWidth="1"/>
    <col min="8973" max="8973" width="12.7109375" style="1" customWidth="1"/>
    <col min="8974" max="8974" width="11.5703125" style="1" customWidth="1"/>
    <col min="8975" max="8975" width="12.42578125" style="1" customWidth="1"/>
    <col min="8976" max="8976" width="1.5703125" style="1" customWidth="1"/>
    <col min="8977" max="8977" width="11.42578125" style="1" customWidth="1"/>
    <col min="8978" max="8978" width="12.140625" style="1" customWidth="1"/>
    <col min="8979" max="8979" width="1.7109375" style="1" customWidth="1"/>
    <col min="8980" max="8980" width="13.5703125" style="1" customWidth="1"/>
    <col min="8981" max="9217" width="9.140625" style="1"/>
    <col min="9218" max="9218" width="9.28515625" style="1" customWidth="1"/>
    <col min="9219" max="9219" width="1.7109375" style="1" customWidth="1"/>
    <col min="9220" max="9223" width="12" style="1" customWidth="1"/>
    <col min="9224" max="9224" width="11.85546875" style="1" customWidth="1"/>
    <col min="9225" max="9225" width="10.7109375" style="1" customWidth="1"/>
    <col min="9226" max="9226" width="10.5703125" style="1" customWidth="1"/>
    <col min="9227" max="9227" width="1.140625" style="1" customWidth="1"/>
    <col min="9228" max="9228" width="11.28515625" style="1" customWidth="1"/>
    <col min="9229" max="9229" width="12.7109375" style="1" customWidth="1"/>
    <col min="9230" max="9230" width="11.5703125" style="1" customWidth="1"/>
    <col min="9231" max="9231" width="12.42578125" style="1" customWidth="1"/>
    <col min="9232" max="9232" width="1.5703125" style="1" customWidth="1"/>
    <col min="9233" max="9233" width="11.42578125" style="1" customWidth="1"/>
    <col min="9234" max="9234" width="12.140625" style="1" customWidth="1"/>
    <col min="9235" max="9235" width="1.7109375" style="1" customWidth="1"/>
    <col min="9236" max="9236" width="13.5703125" style="1" customWidth="1"/>
    <col min="9237" max="9473" width="9.140625" style="1"/>
    <col min="9474" max="9474" width="9.28515625" style="1" customWidth="1"/>
    <col min="9475" max="9475" width="1.7109375" style="1" customWidth="1"/>
    <col min="9476" max="9479" width="12" style="1" customWidth="1"/>
    <col min="9480" max="9480" width="11.85546875" style="1" customWidth="1"/>
    <col min="9481" max="9481" width="10.7109375" style="1" customWidth="1"/>
    <col min="9482" max="9482" width="10.5703125" style="1" customWidth="1"/>
    <col min="9483" max="9483" width="1.140625" style="1" customWidth="1"/>
    <col min="9484" max="9484" width="11.28515625" style="1" customWidth="1"/>
    <col min="9485" max="9485" width="12.7109375" style="1" customWidth="1"/>
    <col min="9486" max="9486" width="11.5703125" style="1" customWidth="1"/>
    <col min="9487" max="9487" width="12.42578125" style="1" customWidth="1"/>
    <col min="9488" max="9488" width="1.5703125" style="1" customWidth="1"/>
    <col min="9489" max="9489" width="11.42578125" style="1" customWidth="1"/>
    <col min="9490" max="9490" width="12.140625" style="1" customWidth="1"/>
    <col min="9491" max="9491" width="1.7109375" style="1" customWidth="1"/>
    <col min="9492" max="9492" width="13.5703125" style="1" customWidth="1"/>
    <col min="9493" max="9729" width="9.140625" style="1"/>
    <col min="9730" max="9730" width="9.28515625" style="1" customWidth="1"/>
    <col min="9731" max="9731" width="1.7109375" style="1" customWidth="1"/>
    <col min="9732" max="9735" width="12" style="1" customWidth="1"/>
    <col min="9736" max="9736" width="11.85546875" style="1" customWidth="1"/>
    <col min="9737" max="9737" width="10.7109375" style="1" customWidth="1"/>
    <col min="9738" max="9738" width="10.5703125" style="1" customWidth="1"/>
    <col min="9739" max="9739" width="1.140625" style="1" customWidth="1"/>
    <col min="9740" max="9740" width="11.28515625" style="1" customWidth="1"/>
    <col min="9741" max="9741" width="12.7109375" style="1" customWidth="1"/>
    <col min="9742" max="9742" width="11.5703125" style="1" customWidth="1"/>
    <col min="9743" max="9743" width="12.42578125" style="1" customWidth="1"/>
    <col min="9744" max="9744" width="1.5703125" style="1" customWidth="1"/>
    <col min="9745" max="9745" width="11.42578125" style="1" customWidth="1"/>
    <col min="9746" max="9746" width="12.140625" style="1" customWidth="1"/>
    <col min="9747" max="9747" width="1.7109375" style="1" customWidth="1"/>
    <col min="9748" max="9748" width="13.5703125" style="1" customWidth="1"/>
    <col min="9749" max="9985" width="9.140625" style="1"/>
    <col min="9986" max="9986" width="9.28515625" style="1" customWidth="1"/>
    <col min="9987" max="9987" width="1.7109375" style="1" customWidth="1"/>
    <col min="9988" max="9991" width="12" style="1" customWidth="1"/>
    <col min="9992" max="9992" width="11.85546875" style="1" customWidth="1"/>
    <col min="9993" max="9993" width="10.7109375" style="1" customWidth="1"/>
    <col min="9994" max="9994" width="10.5703125" style="1" customWidth="1"/>
    <col min="9995" max="9995" width="1.140625" style="1" customWidth="1"/>
    <col min="9996" max="9996" width="11.28515625" style="1" customWidth="1"/>
    <col min="9997" max="9997" width="12.7109375" style="1" customWidth="1"/>
    <col min="9998" max="9998" width="11.5703125" style="1" customWidth="1"/>
    <col min="9999" max="9999" width="12.42578125" style="1" customWidth="1"/>
    <col min="10000" max="10000" width="1.5703125" style="1" customWidth="1"/>
    <col min="10001" max="10001" width="11.42578125" style="1" customWidth="1"/>
    <col min="10002" max="10002" width="12.140625" style="1" customWidth="1"/>
    <col min="10003" max="10003" width="1.7109375" style="1" customWidth="1"/>
    <col min="10004" max="10004" width="13.5703125" style="1" customWidth="1"/>
    <col min="10005" max="10241" width="9.140625" style="1"/>
    <col min="10242" max="10242" width="9.28515625" style="1" customWidth="1"/>
    <col min="10243" max="10243" width="1.7109375" style="1" customWidth="1"/>
    <col min="10244" max="10247" width="12" style="1" customWidth="1"/>
    <col min="10248" max="10248" width="11.85546875" style="1" customWidth="1"/>
    <col min="10249" max="10249" width="10.7109375" style="1" customWidth="1"/>
    <col min="10250" max="10250" width="10.5703125" style="1" customWidth="1"/>
    <col min="10251" max="10251" width="1.140625" style="1" customWidth="1"/>
    <col min="10252" max="10252" width="11.28515625" style="1" customWidth="1"/>
    <col min="10253" max="10253" width="12.7109375" style="1" customWidth="1"/>
    <col min="10254" max="10254" width="11.5703125" style="1" customWidth="1"/>
    <col min="10255" max="10255" width="12.42578125" style="1" customWidth="1"/>
    <col min="10256" max="10256" width="1.5703125" style="1" customWidth="1"/>
    <col min="10257" max="10257" width="11.42578125" style="1" customWidth="1"/>
    <col min="10258" max="10258" width="12.140625" style="1" customWidth="1"/>
    <col min="10259" max="10259" width="1.7109375" style="1" customWidth="1"/>
    <col min="10260" max="10260" width="13.5703125" style="1" customWidth="1"/>
    <col min="10261" max="10497" width="9.140625" style="1"/>
    <col min="10498" max="10498" width="9.28515625" style="1" customWidth="1"/>
    <col min="10499" max="10499" width="1.7109375" style="1" customWidth="1"/>
    <col min="10500" max="10503" width="12" style="1" customWidth="1"/>
    <col min="10504" max="10504" width="11.85546875" style="1" customWidth="1"/>
    <col min="10505" max="10505" width="10.7109375" style="1" customWidth="1"/>
    <col min="10506" max="10506" width="10.5703125" style="1" customWidth="1"/>
    <col min="10507" max="10507" width="1.140625" style="1" customWidth="1"/>
    <col min="10508" max="10508" width="11.28515625" style="1" customWidth="1"/>
    <col min="10509" max="10509" width="12.7109375" style="1" customWidth="1"/>
    <col min="10510" max="10510" width="11.5703125" style="1" customWidth="1"/>
    <col min="10511" max="10511" width="12.42578125" style="1" customWidth="1"/>
    <col min="10512" max="10512" width="1.5703125" style="1" customWidth="1"/>
    <col min="10513" max="10513" width="11.42578125" style="1" customWidth="1"/>
    <col min="10514" max="10514" width="12.140625" style="1" customWidth="1"/>
    <col min="10515" max="10515" width="1.7109375" style="1" customWidth="1"/>
    <col min="10516" max="10516" width="13.5703125" style="1" customWidth="1"/>
    <col min="10517" max="10753" width="9.140625" style="1"/>
    <col min="10754" max="10754" width="9.28515625" style="1" customWidth="1"/>
    <col min="10755" max="10755" width="1.7109375" style="1" customWidth="1"/>
    <col min="10756" max="10759" width="12" style="1" customWidth="1"/>
    <col min="10760" max="10760" width="11.85546875" style="1" customWidth="1"/>
    <col min="10761" max="10761" width="10.7109375" style="1" customWidth="1"/>
    <col min="10762" max="10762" width="10.5703125" style="1" customWidth="1"/>
    <col min="10763" max="10763" width="1.140625" style="1" customWidth="1"/>
    <col min="10764" max="10764" width="11.28515625" style="1" customWidth="1"/>
    <col min="10765" max="10765" width="12.7109375" style="1" customWidth="1"/>
    <col min="10766" max="10766" width="11.5703125" style="1" customWidth="1"/>
    <col min="10767" max="10767" width="12.42578125" style="1" customWidth="1"/>
    <col min="10768" max="10768" width="1.5703125" style="1" customWidth="1"/>
    <col min="10769" max="10769" width="11.42578125" style="1" customWidth="1"/>
    <col min="10770" max="10770" width="12.140625" style="1" customWidth="1"/>
    <col min="10771" max="10771" width="1.7109375" style="1" customWidth="1"/>
    <col min="10772" max="10772" width="13.5703125" style="1" customWidth="1"/>
    <col min="10773" max="11009" width="9.140625" style="1"/>
    <col min="11010" max="11010" width="9.28515625" style="1" customWidth="1"/>
    <col min="11011" max="11011" width="1.7109375" style="1" customWidth="1"/>
    <col min="11012" max="11015" width="12" style="1" customWidth="1"/>
    <col min="11016" max="11016" width="11.85546875" style="1" customWidth="1"/>
    <col min="11017" max="11017" width="10.7109375" style="1" customWidth="1"/>
    <col min="11018" max="11018" width="10.5703125" style="1" customWidth="1"/>
    <col min="11019" max="11019" width="1.140625" style="1" customWidth="1"/>
    <col min="11020" max="11020" width="11.28515625" style="1" customWidth="1"/>
    <col min="11021" max="11021" width="12.7109375" style="1" customWidth="1"/>
    <col min="11022" max="11022" width="11.5703125" style="1" customWidth="1"/>
    <col min="11023" max="11023" width="12.42578125" style="1" customWidth="1"/>
    <col min="11024" max="11024" width="1.5703125" style="1" customWidth="1"/>
    <col min="11025" max="11025" width="11.42578125" style="1" customWidth="1"/>
    <col min="11026" max="11026" width="12.140625" style="1" customWidth="1"/>
    <col min="11027" max="11027" width="1.7109375" style="1" customWidth="1"/>
    <col min="11028" max="11028" width="13.5703125" style="1" customWidth="1"/>
    <col min="11029" max="11265" width="9.140625" style="1"/>
    <col min="11266" max="11266" width="9.28515625" style="1" customWidth="1"/>
    <col min="11267" max="11267" width="1.7109375" style="1" customWidth="1"/>
    <col min="11268" max="11271" width="12" style="1" customWidth="1"/>
    <col min="11272" max="11272" width="11.85546875" style="1" customWidth="1"/>
    <col min="11273" max="11273" width="10.7109375" style="1" customWidth="1"/>
    <col min="11274" max="11274" width="10.5703125" style="1" customWidth="1"/>
    <col min="11275" max="11275" width="1.140625" style="1" customWidth="1"/>
    <col min="11276" max="11276" width="11.28515625" style="1" customWidth="1"/>
    <col min="11277" max="11277" width="12.7109375" style="1" customWidth="1"/>
    <col min="11278" max="11278" width="11.5703125" style="1" customWidth="1"/>
    <col min="11279" max="11279" width="12.42578125" style="1" customWidth="1"/>
    <col min="11280" max="11280" width="1.5703125" style="1" customWidth="1"/>
    <col min="11281" max="11281" width="11.42578125" style="1" customWidth="1"/>
    <col min="11282" max="11282" width="12.140625" style="1" customWidth="1"/>
    <col min="11283" max="11283" width="1.7109375" style="1" customWidth="1"/>
    <col min="11284" max="11284" width="13.5703125" style="1" customWidth="1"/>
    <col min="11285" max="11521" width="9.140625" style="1"/>
    <col min="11522" max="11522" width="9.28515625" style="1" customWidth="1"/>
    <col min="11523" max="11523" width="1.7109375" style="1" customWidth="1"/>
    <col min="11524" max="11527" width="12" style="1" customWidth="1"/>
    <col min="11528" max="11528" width="11.85546875" style="1" customWidth="1"/>
    <col min="11529" max="11529" width="10.7109375" style="1" customWidth="1"/>
    <col min="11530" max="11530" width="10.5703125" style="1" customWidth="1"/>
    <col min="11531" max="11531" width="1.140625" style="1" customWidth="1"/>
    <col min="11532" max="11532" width="11.28515625" style="1" customWidth="1"/>
    <col min="11533" max="11533" width="12.7109375" style="1" customWidth="1"/>
    <col min="11534" max="11534" width="11.5703125" style="1" customWidth="1"/>
    <col min="11535" max="11535" width="12.42578125" style="1" customWidth="1"/>
    <col min="11536" max="11536" width="1.5703125" style="1" customWidth="1"/>
    <col min="11537" max="11537" width="11.42578125" style="1" customWidth="1"/>
    <col min="11538" max="11538" width="12.140625" style="1" customWidth="1"/>
    <col min="11539" max="11539" width="1.7109375" style="1" customWidth="1"/>
    <col min="11540" max="11540" width="13.5703125" style="1" customWidth="1"/>
    <col min="11541" max="11777" width="9.140625" style="1"/>
    <col min="11778" max="11778" width="9.28515625" style="1" customWidth="1"/>
    <col min="11779" max="11779" width="1.7109375" style="1" customWidth="1"/>
    <col min="11780" max="11783" width="12" style="1" customWidth="1"/>
    <col min="11784" max="11784" width="11.85546875" style="1" customWidth="1"/>
    <col min="11785" max="11785" width="10.7109375" style="1" customWidth="1"/>
    <col min="11786" max="11786" width="10.5703125" style="1" customWidth="1"/>
    <col min="11787" max="11787" width="1.140625" style="1" customWidth="1"/>
    <col min="11788" max="11788" width="11.28515625" style="1" customWidth="1"/>
    <col min="11789" max="11789" width="12.7109375" style="1" customWidth="1"/>
    <col min="11790" max="11790" width="11.5703125" style="1" customWidth="1"/>
    <col min="11791" max="11791" width="12.42578125" style="1" customWidth="1"/>
    <col min="11792" max="11792" width="1.5703125" style="1" customWidth="1"/>
    <col min="11793" max="11793" width="11.42578125" style="1" customWidth="1"/>
    <col min="11794" max="11794" width="12.140625" style="1" customWidth="1"/>
    <col min="11795" max="11795" width="1.7109375" style="1" customWidth="1"/>
    <col min="11796" max="11796" width="13.5703125" style="1" customWidth="1"/>
    <col min="11797" max="12033" width="9.140625" style="1"/>
    <col min="12034" max="12034" width="9.28515625" style="1" customWidth="1"/>
    <col min="12035" max="12035" width="1.7109375" style="1" customWidth="1"/>
    <col min="12036" max="12039" width="12" style="1" customWidth="1"/>
    <col min="12040" max="12040" width="11.85546875" style="1" customWidth="1"/>
    <col min="12041" max="12041" width="10.7109375" style="1" customWidth="1"/>
    <col min="12042" max="12042" width="10.5703125" style="1" customWidth="1"/>
    <col min="12043" max="12043" width="1.140625" style="1" customWidth="1"/>
    <col min="12044" max="12044" width="11.28515625" style="1" customWidth="1"/>
    <col min="12045" max="12045" width="12.7109375" style="1" customWidth="1"/>
    <col min="12046" max="12046" width="11.5703125" style="1" customWidth="1"/>
    <col min="12047" max="12047" width="12.42578125" style="1" customWidth="1"/>
    <col min="12048" max="12048" width="1.5703125" style="1" customWidth="1"/>
    <col min="12049" max="12049" width="11.42578125" style="1" customWidth="1"/>
    <col min="12050" max="12050" width="12.140625" style="1" customWidth="1"/>
    <col min="12051" max="12051" width="1.7109375" style="1" customWidth="1"/>
    <col min="12052" max="12052" width="13.5703125" style="1" customWidth="1"/>
    <col min="12053" max="12289" width="9.140625" style="1"/>
    <col min="12290" max="12290" width="9.28515625" style="1" customWidth="1"/>
    <col min="12291" max="12291" width="1.7109375" style="1" customWidth="1"/>
    <col min="12292" max="12295" width="12" style="1" customWidth="1"/>
    <col min="12296" max="12296" width="11.85546875" style="1" customWidth="1"/>
    <col min="12297" max="12297" width="10.7109375" style="1" customWidth="1"/>
    <col min="12298" max="12298" width="10.5703125" style="1" customWidth="1"/>
    <col min="12299" max="12299" width="1.140625" style="1" customWidth="1"/>
    <col min="12300" max="12300" width="11.28515625" style="1" customWidth="1"/>
    <col min="12301" max="12301" width="12.7109375" style="1" customWidth="1"/>
    <col min="12302" max="12302" width="11.5703125" style="1" customWidth="1"/>
    <col min="12303" max="12303" width="12.42578125" style="1" customWidth="1"/>
    <col min="12304" max="12304" width="1.5703125" style="1" customWidth="1"/>
    <col min="12305" max="12305" width="11.42578125" style="1" customWidth="1"/>
    <col min="12306" max="12306" width="12.140625" style="1" customWidth="1"/>
    <col min="12307" max="12307" width="1.7109375" style="1" customWidth="1"/>
    <col min="12308" max="12308" width="13.5703125" style="1" customWidth="1"/>
    <col min="12309" max="12545" width="9.140625" style="1"/>
    <col min="12546" max="12546" width="9.28515625" style="1" customWidth="1"/>
    <col min="12547" max="12547" width="1.7109375" style="1" customWidth="1"/>
    <col min="12548" max="12551" width="12" style="1" customWidth="1"/>
    <col min="12552" max="12552" width="11.85546875" style="1" customWidth="1"/>
    <col min="12553" max="12553" width="10.7109375" style="1" customWidth="1"/>
    <col min="12554" max="12554" width="10.5703125" style="1" customWidth="1"/>
    <col min="12555" max="12555" width="1.140625" style="1" customWidth="1"/>
    <col min="12556" max="12556" width="11.28515625" style="1" customWidth="1"/>
    <col min="12557" max="12557" width="12.7109375" style="1" customWidth="1"/>
    <col min="12558" max="12558" width="11.5703125" style="1" customWidth="1"/>
    <col min="12559" max="12559" width="12.42578125" style="1" customWidth="1"/>
    <col min="12560" max="12560" width="1.5703125" style="1" customWidth="1"/>
    <col min="12561" max="12561" width="11.42578125" style="1" customWidth="1"/>
    <col min="12562" max="12562" width="12.140625" style="1" customWidth="1"/>
    <col min="12563" max="12563" width="1.7109375" style="1" customWidth="1"/>
    <col min="12564" max="12564" width="13.5703125" style="1" customWidth="1"/>
    <col min="12565" max="12801" width="9.140625" style="1"/>
    <col min="12802" max="12802" width="9.28515625" style="1" customWidth="1"/>
    <col min="12803" max="12803" width="1.7109375" style="1" customWidth="1"/>
    <col min="12804" max="12807" width="12" style="1" customWidth="1"/>
    <col min="12808" max="12808" width="11.85546875" style="1" customWidth="1"/>
    <col min="12809" max="12809" width="10.7109375" style="1" customWidth="1"/>
    <col min="12810" max="12810" width="10.5703125" style="1" customWidth="1"/>
    <col min="12811" max="12811" width="1.140625" style="1" customWidth="1"/>
    <col min="12812" max="12812" width="11.28515625" style="1" customWidth="1"/>
    <col min="12813" max="12813" width="12.7109375" style="1" customWidth="1"/>
    <col min="12814" max="12814" width="11.5703125" style="1" customWidth="1"/>
    <col min="12815" max="12815" width="12.42578125" style="1" customWidth="1"/>
    <col min="12816" max="12816" width="1.5703125" style="1" customWidth="1"/>
    <col min="12817" max="12817" width="11.42578125" style="1" customWidth="1"/>
    <col min="12818" max="12818" width="12.140625" style="1" customWidth="1"/>
    <col min="12819" max="12819" width="1.7109375" style="1" customWidth="1"/>
    <col min="12820" max="12820" width="13.5703125" style="1" customWidth="1"/>
    <col min="12821" max="13057" width="9.140625" style="1"/>
    <col min="13058" max="13058" width="9.28515625" style="1" customWidth="1"/>
    <col min="13059" max="13059" width="1.7109375" style="1" customWidth="1"/>
    <col min="13060" max="13063" width="12" style="1" customWidth="1"/>
    <col min="13064" max="13064" width="11.85546875" style="1" customWidth="1"/>
    <col min="13065" max="13065" width="10.7109375" style="1" customWidth="1"/>
    <col min="13066" max="13066" width="10.5703125" style="1" customWidth="1"/>
    <col min="13067" max="13067" width="1.140625" style="1" customWidth="1"/>
    <col min="13068" max="13068" width="11.28515625" style="1" customWidth="1"/>
    <col min="13069" max="13069" width="12.7109375" style="1" customWidth="1"/>
    <col min="13070" max="13070" width="11.5703125" style="1" customWidth="1"/>
    <col min="13071" max="13071" width="12.42578125" style="1" customWidth="1"/>
    <col min="13072" max="13072" width="1.5703125" style="1" customWidth="1"/>
    <col min="13073" max="13073" width="11.42578125" style="1" customWidth="1"/>
    <col min="13074" max="13074" width="12.140625" style="1" customWidth="1"/>
    <col min="13075" max="13075" width="1.7109375" style="1" customWidth="1"/>
    <col min="13076" max="13076" width="13.5703125" style="1" customWidth="1"/>
    <col min="13077" max="13313" width="9.140625" style="1"/>
    <col min="13314" max="13314" width="9.28515625" style="1" customWidth="1"/>
    <col min="13315" max="13315" width="1.7109375" style="1" customWidth="1"/>
    <col min="13316" max="13319" width="12" style="1" customWidth="1"/>
    <col min="13320" max="13320" width="11.85546875" style="1" customWidth="1"/>
    <col min="13321" max="13321" width="10.7109375" style="1" customWidth="1"/>
    <col min="13322" max="13322" width="10.5703125" style="1" customWidth="1"/>
    <col min="13323" max="13323" width="1.140625" style="1" customWidth="1"/>
    <col min="13324" max="13324" width="11.28515625" style="1" customWidth="1"/>
    <col min="13325" max="13325" width="12.7109375" style="1" customWidth="1"/>
    <col min="13326" max="13326" width="11.5703125" style="1" customWidth="1"/>
    <col min="13327" max="13327" width="12.42578125" style="1" customWidth="1"/>
    <col min="13328" max="13328" width="1.5703125" style="1" customWidth="1"/>
    <col min="13329" max="13329" width="11.42578125" style="1" customWidth="1"/>
    <col min="13330" max="13330" width="12.140625" style="1" customWidth="1"/>
    <col min="13331" max="13331" width="1.7109375" style="1" customWidth="1"/>
    <col min="13332" max="13332" width="13.5703125" style="1" customWidth="1"/>
    <col min="13333" max="13569" width="9.140625" style="1"/>
    <col min="13570" max="13570" width="9.28515625" style="1" customWidth="1"/>
    <col min="13571" max="13571" width="1.7109375" style="1" customWidth="1"/>
    <col min="13572" max="13575" width="12" style="1" customWidth="1"/>
    <col min="13576" max="13576" width="11.85546875" style="1" customWidth="1"/>
    <col min="13577" max="13577" width="10.7109375" style="1" customWidth="1"/>
    <col min="13578" max="13578" width="10.5703125" style="1" customWidth="1"/>
    <col min="13579" max="13579" width="1.140625" style="1" customWidth="1"/>
    <col min="13580" max="13580" width="11.28515625" style="1" customWidth="1"/>
    <col min="13581" max="13581" width="12.7109375" style="1" customWidth="1"/>
    <col min="13582" max="13582" width="11.5703125" style="1" customWidth="1"/>
    <col min="13583" max="13583" width="12.42578125" style="1" customWidth="1"/>
    <col min="13584" max="13584" width="1.5703125" style="1" customWidth="1"/>
    <col min="13585" max="13585" width="11.42578125" style="1" customWidth="1"/>
    <col min="13586" max="13586" width="12.140625" style="1" customWidth="1"/>
    <col min="13587" max="13587" width="1.7109375" style="1" customWidth="1"/>
    <col min="13588" max="13588" width="13.5703125" style="1" customWidth="1"/>
    <col min="13589" max="13825" width="9.140625" style="1"/>
    <col min="13826" max="13826" width="9.28515625" style="1" customWidth="1"/>
    <col min="13827" max="13827" width="1.7109375" style="1" customWidth="1"/>
    <col min="13828" max="13831" width="12" style="1" customWidth="1"/>
    <col min="13832" max="13832" width="11.85546875" style="1" customWidth="1"/>
    <col min="13833" max="13833" width="10.7109375" style="1" customWidth="1"/>
    <col min="13834" max="13834" width="10.5703125" style="1" customWidth="1"/>
    <col min="13835" max="13835" width="1.140625" style="1" customWidth="1"/>
    <col min="13836" max="13836" width="11.28515625" style="1" customWidth="1"/>
    <col min="13837" max="13837" width="12.7109375" style="1" customWidth="1"/>
    <col min="13838" max="13838" width="11.5703125" style="1" customWidth="1"/>
    <col min="13839" max="13839" width="12.42578125" style="1" customWidth="1"/>
    <col min="13840" max="13840" width="1.5703125" style="1" customWidth="1"/>
    <col min="13841" max="13841" width="11.42578125" style="1" customWidth="1"/>
    <col min="13842" max="13842" width="12.140625" style="1" customWidth="1"/>
    <col min="13843" max="13843" width="1.7109375" style="1" customWidth="1"/>
    <col min="13844" max="13844" width="13.5703125" style="1" customWidth="1"/>
    <col min="13845" max="14081" width="9.140625" style="1"/>
    <col min="14082" max="14082" width="9.28515625" style="1" customWidth="1"/>
    <col min="14083" max="14083" width="1.7109375" style="1" customWidth="1"/>
    <col min="14084" max="14087" width="12" style="1" customWidth="1"/>
    <col min="14088" max="14088" width="11.85546875" style="1" customWidth="1"/>
    <col min="14089" max="14089" width="10.7109375" style="1" customWidth="1"/>
    <col min="14090" max="14090" width="10.5703125" style="1" customWidth="1"/>
    <col min="14091" max="14091" width="1.140625" style="1" customWidth="1"/>
    <col min="14092" max="14092" width="11.28515625" style="1" customWidth="1"/>
    <col min="14093" max="14093" width="12.7109375" style="1" customWidth="1"/>
    <col min="14094" max="14094" width="11.5703125" style="1" customWidth="1"/>
    <col min="14095" max="14095" width="12.42578125" style="1" customWidth="1"/>
    <col min="14096" max="14096" width="1.5703125" style="1" customWidth="1"/>
    <col min="14097" max="14097" width="11.42578125" style="1" customWidth="1"/>
    <col min="14098" max="14098" width="12.140625" style="1" customWidth="1"/>
    <col min="14099" max="14099" width="1.7109375" style="1" customWidth="1"/>
    <col min="14100" max="14100" width="13.5703125" style="1" customWidth="1"/>
    <col min="14101" max="14337" width="9.140625" style="1"/>
    <col min="14338" max="14338" width="9.28515625" style="1" customWidth="1"/>
    <col min="14339" max="14339" width="1.7109375" style="1" customWidth="1"/>
    <col min="14340" max="14343" width="12" style="1" customWidth="1"/>
    <col min="14344" max="14344" width="11.85546875" style="1" customWidth="1"/>
    <col min="14345" max="14345" width="10.7109375" style="1" customWidth="1"/>
    <col min="14346" max="14346" width="10.5703125" style="1" customWidth="1"/>
    <col min="14347" max="14347" width="1.140625" style="1" customWidth="1"/>
    <col min="14348" max="14348" width="11.28515625" style="1" customWidth="1"/>
    <col min="14349" max="14349" width="12.7109375" style="1" customWidth="1"/>
    <col min="14350" max="14350" width="11.5703125" style="1" customWidth="1"/>
    <col min="14351" max="14351" width="12.42578125" style="1" customWidth="1"/>
    <col min="14352" max="14352" width="1.5703125" style="1" customWidth="1"/>
    <col min="14353" max="14353" width="11.42578125" style="1" customWidth="1"/>
    <col min="14354" max="14354" width="12.140625" style="1" customWidth="1"/>
    <col min="14355" max="14355" width="1.7109375" style="1" customWidth="1"/>
    <col min="14356" max="14356" width="13.5703125" style="1" customWidth="1"/>
    <col min="14357" max="14593" width="9.140625" style="1"/>
    <col min="14594" max="14594" width="9.28515625" style="1" customWidth="1"/>
    <col min="14595" max="14595" width="1.7109375" style="1" customWidth="1"/>
    <col min="14596" max="14599" width="12" style="1" customWidth="1"/>
    <col min="14600" max="14600" width="11.85546875" style="1" customWidth="1"/>
    <col min="14601" max="14601" width="10.7109375" style="1" customWidth="1"/>
    <col min="14602" max="14602" width="10.5703125" style="1" customWidth="1"/>
    <col min="14603" max="14603" width="1.140625" style="1" customWidth="1"/>
    <col min="14604" max="14604" width="11.28515625" style="1" customWidth="1"/>
    <col min="14605" max="14605" width="12.7109375" style="1" customWidth="1"/>
    <col min="14606" max="14606" width="11.5703125" style="1" customWidth="1"/>
    <col min="14607" max="14607" width="12.42578125" style="1" customWidth="1"/>
    <col min="14608" max="14608" width="1.5703125" style="1" customWidth="1"/>
    <col min="14609" max="14609" width="11.42578125" style="1" customWidth="1"/>
    <col min="14610" max="14610" width="12.140625" style="1" customWidth="1"/>
    <col min="14611" max="14611" width="1.7109375" style="1" customWidth="1"/>
    <col min="14612" max="14612" width="13.5703125" style="1" customWidth="1"/>
    <col min="14613" max="14849" width="9.140625" style="1"/>
    <col min="14850" max="14850" width="9.28515625" style="1" customWidth="1"/>
    <col min="14851" max="14851" width="1.7109375" style="1" customWidth="1"/>
    <col min="14852" max="14855" width="12" style="1" customWidth="1"/>
    <col min="14856" max="14856" width="11.85546875" style="1" customWidth="1"/>
    <col min="14857" max="14857" width="10.7109375" style="1" customWidth="1"/>
    <col min="14858" max="14858" width="10.5703125" style="1" customWidth="1"/>
    <col min="14859" max="14859" width="1.140625" style="1" customWidth="1"/>
    <col min="14860" max="14860" width="11.28515625" style="1" customWidth="1"/>
    <col min="14861" max="14861" width="12.7109375" style="1" customWidth="1"/>
    <col min="14862" max="14862" width="11.5703125" style="1" customWidth="1"/>
    <col min="14863" max="14863" width="12.42578125" style="1" customWidth="1"/>
    <col min="14864" max="14864" width="1.5703125" style="1" customWidth="1"/>
    <col min="14865" max="14865" width="11.42578125" style="1" customWidth="1"/>
    <col min="14866" max="14866" width="12.140625" style="1" customWidth="1"/>
    <col min="14867" max="14867" width="1.7109375" style="1" customWidth="1"/>
    <col min="14868" max="14868" width="13.5703125" style="1" customWidth="1"/>
    <col min="14869" max="15105" width="9.140625" style="1"/>
    <col min="15106" max="15106" width="9.28515625" style="1" customWidth="1"/>
    <col min="15107" max="15107" width="1.7109375" style="1" customWidth="1"/>
    <col min="15108" max="15111" width="12" style="1" customWidth="1"/>
    <col min="15112" max="15112" width="11.85546875" style="1" customWidth="1"/>
    <col min="15113" max="15113" width="10.7109375" style="1" customWidth="1"/>
    <col min="15114" max="15114" width="10.5703125" style="1" customWidth="1"/>
    <col min="15115" max="15115" width="1.140625" style="1" customWidth="1"/>
    <col min="15116" max="15116" width="11.28515625" style="1" customWidth="1"/>
    <col min="15117" max="15117" width="12.7109375" style="1" customWidth="1"/>
    <col min="15118" max="15118" width="11.5703125" style="1" customWidth="1"/>
    <col min="15119" max="15119" width="12.42578125" style="1" customWidth="1"/>
    <col min="15120" max="15120" width="1.5703125" style="1" customWidth="1"/>
    <col min="15121" max="15121" width="11.42578125" style="1" customWidth="1"/>
    <col min="15122" max="15122" width="12.140625" style="1" customWidth="1"/>
    <col min="15123" max="15123" width="1.7109375" style="1" customWidth="1"/>
    <col min="15124" max="15124" width="13.5703125" style="1" customWidth="1"/>
    <col min="15125" max="15361" width="9.140625" style="1"/>
    <col min="15362" max="15362" width="9.28515625" style="1" customWidth="1"/>
    <col min="15363" max="15363" width="1.7109375" style="1" customWidth="1"/>
    <col min="15364" max="15367" width="12" style="1" customWidth="1"/>
    <col min="15368" max="15368" width="11.85546875" style="1" customWidth="1"/>
    <col min="15369" max="15369" width="10.7109375" style="1" customWidth="1"/>
    <col min="15370" max="15370" width="10.5703125" style="1" customWidth="1"/>
    <col min="15371" max="15371" width="1.140625" style="1" customWidth="1"/>
    <col min="15372" max="15372" width="11.28515625" style="1" customWidth="1"/>
    <col min="15373" max="15373" width="12.7109375" style="1" customWidth="1"/>
    <col min="15374" max="15374" width="11.5703125" style="1" customWidth="1"/>
    <col min="15375" max="15375" width="12.42578125" style="1" customWidth="1"/>
    <col min="15376" max="15376" width="1.5703125" style="1" customWidth="1"/>
    <col min="15377" max="15377" width="11.42578125" style="1" customWidth="1"/>
    <col min="15378" max="15378" width="12.140625" style="1" customWidth="1"/>
    <col min="15379" max="15379" width="1.7109375" style="1" customWidth="1"/>
    <col min="15380" max="15380" width="13.5703125" style="1" customWidth="1"/>
    <col min="15381" max="15617" width="9.140625" style="1"/>
    <col min="15618" max="15618" width="9.28515625" style="1" customWidth="1"/>
    <col min="15619" max="15619" width="1.7109375" style="1" customWidth="1"/>
    <col min="15620" max="15623" width="12" style="1" customWidth="1"/>
    <col min="15624" max="15624" width="11.85546875" style="1" customWidth="1"/>
    <col min="15625" max="15625" width="10.7109375" style="1" customWidth="1"/>
    <col min="15626" max="15626" width="10.5703125" style="1" customWidth="1"/>
    <col min="15627" max="15627" width="1.140625" style="1" customWidth="1"/>
    <col min="15628" max="15628" width="11.28515625" style="1" customWidth="1"/>
    <col min="15629" max="15629" width="12.7109375" style="1" customWidth="1"/>
    <col min="15630" max="15630" width="11.5703125" style="1" customWidth="1"/>
    <col min="15631" max="15631" width="12.42578125" style="1" customWidth="1"/>
    <col min="15632" max="15632" width="1.5703125" style="1" customWidth="1"/>
    <col min="15633" max="15633" width="11.42578125" style="1" customWidth="1"/>
    <col min="15634" max="15634" width="12.140625" style="1" customWidth="1"/>
    <col min="15635" max="15635" width="1.7109375" style="1" customWidth="1"/>
    <col min="15636" max="15636" width="13.5703125" style="1" customWidth="1"/>
    <col min="15637" max="15873" width="9.140625" style="1"/>
    <col min="15874" max="15874" width="9.28515625" style="1" customWidth="1"/>
    <col min="15875" max="15875" width="1.7109375" style="1" customWidth="1"/>
    <col min="15876" max="15879" width="12" style="1" customWidth="1"/>
    <col min="15880" max="15880" width="11.85546875" style="1" customWidth="1"/>
    <col min="15881" max="15881" width="10.7109375" style="1" customWidth="1"/>
    <col min="15882" max="15882" width="10.5703125" style="1" customWidth="1"/>
    <col min="15883" max="15883" width="1.140625" style="1" customWidth="1"/>
    <col min="15884" max="15884" width="11.28515625" style="1" customWidth="1"/>
    <col min="15885" max="15885" width="12.7109375" style="1" customWidth="1"/>
    <col min="15886" max="15886" width="11.5703125" style="1" customWidth="1"/>
    <col min="15887" max="15887" width="12.42578125" style="1" customWidth="1"/>
    <col min="15888" max="15888" width="1.5703125" style="1" customWidth="1"/>
    <col min="15889" max="15889" width="11.42578125" style="1" customWidth="1"/>
    <col min="15890" max="15890" width="12.140625" style="1" customWidth="1"/>
    <col min="15891" max="15891" width="1.7109375" style="1" customWidth="1"/>
    <col min="15892" max="15892" width="13.5703125" style="1" customWidth="1"/>
    <col min="15893" max="16129" width="9.140625" style="1"/>
    <col min="16130" max="16130" width="9.28515625" style="1" customWidth="1"/>
    <col min="16131" max="16131" width="1.7109375" style="1" customWidth="1"/>
    <col min="16132" max="16135" width="12" style="1" customWidth="1"/>
    <col min="16136" max="16136" width="11.85546875" style="1" customWidth="1"/>
    <col min="16137" max="16137" width="10.7109375" style="1" customWidth="1"/>
    <col min="16138" max="16138" width="10.5703125" style="1" customWidth="1"/>
    <col min="16139" max="16139" width="1.140625" style="1" customWidth="1"/>
    <col min="16140" max="16140" width="11.28515625" style="1" customWidth="1"/>
    <col min="16141" max="16141" width="12.7109375" style="1" customWidth="1"/>
    <col min="16142" max="16142" width="11.5703125" style="1" customWidth="1"/>
    <col min="16143" max="16143" width="12.42578125" style="1" customWidth="1"/>
    <col min="16144" max="16144" width="1.5703125" style="1" customWidth="1"/>
    <col min="16145" max="16145" width="11.42578125" style="1" customWidth="1"/>
    <col min="16146" max="16146" width="12.140625" style="1" customWidth="1"/>
    <col min="16147" max="16147" width="1.7109375" style="1" customWidth="1"/>
    <col min="16148" max="16148" width="13.5703125" style="1" customWidth="1"/>
    <col min="16149" max="16384" width="9.140625" style="1"/>
  </cols>
  <sheetData>
    <row r="1" spans="1:27" customFormat="1" ht="18" x14ac:dyDescent="0.25">
      <c r="A1" s="70" t="s">
        <v>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 customFormat="1" ht="15.75" x14ac:dyDescent="0.25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s="2" customFormat="1" ht="15.75" x14ac:dyDescent="0.25">
      <c r="A3" s="71" t="s">
        <v>49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s="2" customFormat="1" ht="14.25" customHeight="1" x14ac:dyDescent="0.25">
      <c r="A4" s="72" t="s">
        <v>50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s="2" customFormat="1" ht="15.75" x14ac:dyDescent="0.25">
      <c r="A5" s="73" t="s">
        <v>39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s="2" customFormat="1" x14ac:dyDescent="0.25">
      <c r="A6" s="69" t="s">
        <v>40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s="2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7" s="2" customFormat="1" x14ac:dyDescent="0.25">
      <c r="A8" s="4"/>
      <c r="B8" s="4"/>
      <c r="C8" s="5"/>
      <c r="D8" s="5"/>
      <c r="E8" s="5"/>
      <c r="F8" s="5"/>
      <c r="G8" s="5"/>
      <c r="H8" s="6"/>
      <c r="I8" s="7"/>
      <c r="J8" s="6"/>
      <c r="K8" s="6"/>
      <c r="L8" s="6"/>
      <c r="M8" s="6"/>
      <c r="N8" s="6"/>
      <c r="O8" s="6"/>
      <c r="P8" s="6"/>
      <c r="Q8" s="6"/>
      <c r="R8" s="6"/>
    </row>
    <row r="9" spans="1:27" s="8" customFormat="1" ht="14.25" customHeight="1" x14ac:dyDescent="0.25">
      <c r="A9" s="57" t="s">
        <v>54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s="2" customFormat="1" ht="9" customHeight="1" x14ac:dyDescent="0.25">
      <c r="A10" s="4"/>
      <c r="B10" s="4"/>
      <c r="C10" s="5"/>
      <c r="D10" s="5"/>
      <c r="E10" s="5"/>
      <c r="F10" s="5"/>
      <c r="G10" s="5"/>
      <c r="H10" s="6"/>
      <c r="I10" s="7"/>
      <c r="J10" s="6"/>
      <c r="K10" s="6"/>
      <c r="L10" s="6"/>
      <c r="M10" s="6"/>
      <c r="N10" s="6"/>
      <c r="O10" s="6"/>
      <c r="P10" s="6"/>
      <c r="Q10" s="6"/>
      <c r="R10" s="6"/>
    </row>
    <row r="11" spans="1:27" s="13" customFormat="1" ht="25.5" customHeight="1" x14ac:dyDescent="0.2">
      <c r="A11" s="9"/>
      <c r="B11" s="9"/>
      <c r="C11" s="61" t="s">
        <v>0</v>
      </c>
      <c r="D11" s="62"/>
      <c r="E11" s="62"/>
      <c r="F11" s="62"/>
      <c r="G11" s="62"/>
      <c r="H11" s="62"/>
      <c r="I11" s="62"/>
      <c r="J11" s="10"/>
      <c r="K11" s="11"/>
      <c r="L11" s="61" t="s">
        <v>1</v>
      </c>
      <c r="M11" s="62"/>
      <c r="N11" s="62"/>
      <c r="O11" s="63"/>
      <c r="P11" s="12"/>
      <c r="Q11" s="61" t="s">
        <v>2</v>
      </c>
      <c r="R11" s="63"/>
      <c r="T11" s="64" t="s">
        <v>32</v>
      </c>
      <c r="U11" s="65"/>
      <c r="W11" s="66" t="s">
        <v>51</v>
      </c>
      <c r="X11" s="67"/>
      <c r="Y11" s="67"/>
      <c r="Z11" s="67"/>
      <c r="AA11" s="68"/>
    </row>
    <row r="12" spans="1:27" s="18" customFormat="1" ht="12" x14ac:dyDescent="0.2">
      <c r="A12" s="14"/>
      <c r="B12" s="14"/>
      <c r="C12" s="15"/>
      <c r="D12" s="16" t="s">
        <v>3</v>
      </c>
      <c r="E12" s="15"/>
      <c r="F12" s="16" t="s">
        <v>4</v>
      </c>
      <c r="G12" s="15"/>
      <c r="H12" s="17" t="s">
        <v>5</v>
      </c>
      <c r="I12" s="15"/>
      <c r="J12" s="15"/>
      <c r="K12" s="15"/>
      <c r="L12" s="16" t="s">
        <v>42</v>
      </c>
      <c r="M12" s="16"/>
      <c r="N12" s="16" t="s">
        <v>3</v>
      </c>
      <c r="O12" s="16" t="s">
        <v>4</v>
      </c>
      <c r="Q12" s="21" t="s">
        <v>5</v>
      </c>
      <c r="R12" s="16" t="s">
        <v>4</v>
      </c>
      <c r="T12" s="21" t="s">
        <v>33</v>
      </c>
      <c r="U12" s="21" t="s">
        <v>33</v>
      </c>
      <c r="W12" s="16" t="s">
        <v>4</v>
      </c>
      <c r="X12" s="36"/>
      <c r="Y12" s="36"/>
      <c r="Z12" s="36"/>
      <c r="AA12" s="36" t="s">
        <v>23</v>
      </c>
    </row>
    <row r="13" spans="1:27" s="21" customFormat="1" ht="12" x14ac:dyDescent="0.2">
      <c r="A13" s="19"/>
      <c r="B13" s="19"/>
      <c r="C13" s="16" t="s">
        <v>6</v>
      </c>
      <c r="D13" s="20" t="s">
        <v>7</v>
      </c>
      <c r="E13" s="16" t="s">
        <v>6</v>
      </c>
      <c r="F13" s="16" t="s">
        <v>8</v>
      </c>
      <c r="G13" s="16"/>
      <c r="H13" s="17" t="s">
        <v>9</v>
      </c>
      <c r="I13" s="16" t="s">
        <v>10</v>
      </c>
      <c r="J13" s="16"/>
      <c r="K13" s="16"/>
      <c r="L13" s="21" t="s">
        <v>43</v>
      </c>
      <c r="M13" s="16" t="s">
        <v>11</v>
      </c>
      <c r="N13" s="16" t="s">
        <v>11</v>
      </c>
      <c r="O13" s="16" t="s">
        <v>11</v>
      </c>
      <c r="Q13" s="21" t="s">
        <v>41</v>
      </c>
      <c r="R13" s="16" t="s">
        <v>12</v>
      </c>
      <c r="T13" s="21" t="s">
        <v>34</v>
      </c>
      <c r="U13" s="21" t="s">
        <v>34</v>
      </c>
      <c r="W13" s="16" t="s">
        <v>4</v>
      </c>
      <c r="X13" s="16" t="s">
        <v>24</v>
      </c>
      <c r="Y13" s="36" t="s">
        <v>4</v>
      </c>
      <c r="Z13" s="36" t="s">
        <v>25</v>
      </c>
      <c r="AA13" s="36" t="s">
        <v>26</v>
      </c>
    </row>
    <row r="14" spans="1:27" s="21" customFormat="1" ht="12" x14ac:dyDescent="0.2">
      <c r="A14" s="22" t="s">
        <v>13</v>
      </c>
      <c r="B14" s="22"/>
      <c r="C14" s="23" t="s">
        <v>14</v>
      </c>
      <c r="D14" s="23" t="s">
        <v>6</v>
      </c>
      <c r="E14" s="23" t="s">
        <v>15</v>
      </c>
      <c r="F14" s="23" t="s">
        <v>16</v>
      </c>
      <c r="G14" s="23"/>
      <c r="H14" s="24" t="s">
        <v>17</v>
      </c>
      <c r="I14" s="23" t="s">
        <v>18</v>
      </c>
      <c r="J14" s="20"/>
      <c r="K14" s="20"/>
      <c r="L14" s="23" t="s">
        <v>19</v>
      </c>
      <c r="M14" s="23" t="s">
        <v>20</v>
      </c>
      <c r="N14" s="23" t="s">
        <v>6</v>
      </c>
      <c r="O14" s="23" t="s">
        <v>16</v>
      </c>
      <c r="P14" s="25"/>
      <c r="Q14" s="23" t="s">
        <v>19</v>
      </c>
      <c r="R14" s="23" t="s">
        <v>16</v>
      </c>
      <c r="T14" s="43" t="s">
        <v>35</v>
      </c>
      <c r="U14" s="43" t="s">
        <v>16</v>
      </c>
      <c r="W14" s="23" t="s">
        <v>21</v>
      </c>
      <c r="X14" s="23" t="s">
        <v>27</v>
      </c>
      <c r="Y14" s="37" t="s">
        <v>28</v>
      </c>
      <c r="Z14" s="37" t="s">
        <v>29</v>
      </c>
      <c r="AA14" s="37" t="s">
        <v>30</v>
      </c>
    </row>
    <row r="15" spans="1:27" x14ac:dyDescent="0.25">
      <c r="A15" s="4">
        <v>44287</v>
      </c>
      <c r="C15" s="46">
        <v>471621609.61000001</v>
      </c>
      <c r="D15" s="46">
        <v>4593638.93</v>
      </c>
      <c r="E15" s="46">
        <v>429304031.75999999</v>
      </c>
      <c r="F15" s="46">
        <v>37723938.919999994</v>
      </c>
      <c r="G15" s="46">
        <v>0</v>
      </c>
      <c r="H15" s="49">
        <v>3892</v>
      </c>
      <c r="I15" s="46">
        <v>323.08957622473446</v>
      </c>
      <c r="J15" s="48"/>
      <c r="K15" s="48"/>
      <c r="L15" s="49">
        <v>161</v>
      </c>
      <c r="M15" s="53">
        <v>55571468.25</v>
      </c>
      <c r="N15" s="53">
        <v>312720</v>
      </c>
      <c r="O15" s="53">
        <v>8937062.3200000003</v>
      </c>
      <c r="P15" s="49"/>
      <c r="Q15" s="49">
        <v>0</v>
      </c>
      <c r="R15" s="53">
        <v>0</v>
      </c>
      <c r="S15" s="49"/>
      <c r="T15" s="53">
        <v>13537155.9</v>
      </c>
      <c r="U15" s="53">
        <v>1322622.8500000001</v>
      </c>
      <c r="V15"/>
      <c r="W15" s="46">
        <v>47983624.089999996</v>
      </c>
      <c r="X15" s="30">
        <v>35320548.880549997</v>
      </c>
      <c r="Y15" s="30">
        <v>12663075.209449999</v>
      </c>
      <c r="Z15" s="30">
        <v>80249.279999999999</v>
      </c>
      <c r="AA15" s="30">
        <v>0</v>
      </c>
    </row>
    <row r="16" spans="1:27" x14ac:dyDescent="0.25">
      <c r="A16" s="4">
        <f>+A15+31</f>
        <v>44318</v>
      </c>
      <c r="C16" s="46">
        <v>498512255.14999998</v>
      </c>
      <c r="D16" s="46">
        <v>5195377.47</v>
      </c>
      <c r="E16" s="46">
        <v>453849320.40000004</v>
      </c>
      <c r="F16" s="46">
        <v>39467557.280000001</v>
      </c>
      <c r="G16" s="46">
        <v>0</v>
      </c>
      <c r="H16" s="49">
        <v>3937.32</v>
      </c>
      <c r="I16" s="46">
        <v>323.353704812476</v>
      </c>
      <c r="J16" s="48"/>
      <c r="K16" s="48"/>
      <c r="L16" s="49">
        <v>170.54</v>
      </c>
      <c r="M16" s="53">
        <v>60312775.75</v>
      </c>
      <c r="N16" s="53">
        <v>331990</v>
      </c>
      <c r="O16" s="53">
        <v>12682097.699999999</v>
      </c>
      <c r="P16" s="49"/>
      <c r="Q16" s="49">
        <v>10.57</v>
      </c>
      <c r="R16" s="53">
        <v>97247</v>
      </c>
      <c r="S16" s="49"/>
      <c r="T16" s="53">
        <v>14145741.940000001</v>
      </c>
      <c r="U16" s="53">
        <v>1590113.33</v>
      </c>
      <c r="V16"/>
      <c r="W16" s="46">
        <v>53837015.310000002</v>
      </c>
      <c r="X16" s="30">
        <v>40240892.555600002</v>
      </c>
      <c r="Y16" s="30">
        <v>13596122.7544</v>
      </c>
      <c r="Z16" s="30">
        <v>35638.78</v>
      </c>
      <c r="AA16" s="30">
        <v>542.5</v>
      </c>
    </row>
    <row r="17" spans="1:27" x14ac:dyDescent="0.25">
      <c r="A17" s="4">
        <f t="shared" ref="A17:A26" si="0">+A16+31</f>
        <v>44349</v>
      </c>
      <c r="C17" s="46">
        <v>469396344.77999997</v>
      </c>
      <c r="D17" s="46">
        <v>5073667.01</v>
      </c>
      <c r="E17" s="46">
        <v>427608635.61000001</v>
      </c>
      <c r="F17" s="46">
        <v>36714042.160000004</v>
      </c>
      <c r="G17" s="46">
        <v>0</v>
      </c>
      <c r="H17" s="49">
        <v>4750</v>
      </c>
      <c r="I17" s="46">
        <v>257.64240112280703</v>
      </c>
      <c r="J17" s="48"/>
      <c r="K17" s="48"/>
      <c r="L17" s="49">
        <v>187</v>
      </c>
      <c r="M17" s="53">
        <v>63523941.5</v>
      </c>
      <c r="N17" s="53">
        <v>407870</v>
      </c>
      <c r="O17" s="53">
        <v>11596002.32</v>
      </c>
      <c r="P17" s="49"/>
      <c r="Q17" s="49">
        <v>8</v>
      </c>
      <c r="R17" s="53">
        <v>330036</v>
      </c>
      <c r="S17" s="49"/>
      <c r="T17" s="53">
        <v>14239818.800000001</v>
      </c>
      <c r="U17" s="53">
        <v>1858641.75</v>
      </c>
      <c r="V17"/>
      <c r="W17" s="46">
        <v>50498722.230000004</v>
      </c>
      <c r="X17" s="30">
        <v>37826508.921700001</v>
      </c>
      <c r="Y17" s="30">
        <v>12672213.3083</v>
      </c>
      <c r="Z17" s="30">
        <v>45761.439999999995</v>
      </c>
      <c r="AA17" s="30">
        <v>750</v>
      </c>
    </row>
    <row r="18" spans="1:27" x14ac:dyDescent="0.25">
      <c r="A18" s="4">
        <f t="shared" si="0"/>
        <v>44380</v>
      </c>
      <c r="C18" s="46">
        <v>561787619.13999999</v>
      </c>
      <c r="D18" s="46">
        <v>5619218.1699999999</v>
      </c>
      <c r="E18" s="46">
        <v>510509612.51000005</v>
      </c>
      <c r="F18" s="46">
        <v>45658788.459999993</v>
      </c>
      <c r="G18" s="46">
        <v>0</v>
      </c>
      <c r="H18" s="49">
        <v>5334</v>
      </c>
      <c r="I18" s="46">
        <v>276.12751103692676</v>
      </c>
      <c r="J18" s="48"/>
      <c r="K18" s="48"/>
      <c r="L18" s="49">
        <v>212</v>
      </c>
      <c r="M18" s="53">
        <v>80611174.549999997</v>
      </c>
      <c r="N18" s="53">
        <v>445180</v>
      </c>
      <c r="O18" s="53">
        <v>15428282.109999999</v>
      </c>
      <c r="P18" s="49"/>
      <c r="Q18" s="49">
        <v>24.35</v>
      </c>
      <c r="R18" s="53">
        <v>636973</v>
      </c>
      <c r="S18" s="49"/>
      <c r="T18" s="53">
        <v>9338106.9000000004</v>
      </c>
      <c r="U18" s="53">
        <v>1273620.5</v>
      </c>
      <c r="V18"/>
      <c r="W18" s="46">
        <v>62997664.069999993</v>
      </c>
      <c r="X18" s="30">
        <v>47209220.036499999</v>
      </c>
      <c r="Y18" s="30">
        <v>15788444.033499999</v>
      </c>
      <c r="Z18" s="30">
        <v>64959.039999999994</v>
      </c>
      <c r="AA18" s="30">
        <v>8000</v>
      </c>
    </row>
    <row r="19" spans="1:27" x14ac:dyDescent="0.25">
      <c r="A19" s="4">
        <f t="shared" si="0"/>
        <v>44411</v>
      </c>
      <c r="C19" s="46">
        <v>537955692.52999997</v>
      </c>
      <c r="D19" s="46">
        <v>6266013.7699999996</v>
      </c>
      <c r="E19" s="46">
        <v>489217320.76999998</v>
      </c>
      <c r="F19" s="46">
        <v>42472357.990000002</v>
      </c>
      <c r="G19" s="46">
        <v>0</v>
      </c>
      <c r="H19" s="49">
        <v>5289</v>
      </c>
      <c r="I19" s="46">
        <v>259.04255326026629</v>
      </c>
      <c r="J19" s="48"/>
      <c r="K19" s="48"/>
      <c r="L19" s="49">
        <v>215.48000000000002</v>
      </c>
      <c r="M19" s="53">
        <v>79363933.5</v>
      </c>
      <c r="N19" s="53">
        <v>403025</v>
      </c>
      <c r="O19" s="53">
        <v>15971051.82</v>
      </c>
      <c r="P19" s="49"/>
      <c r="Q19" s="49">
        <v>23.61</v>
      </c>
      <c r="R19" s="53">
        <v>599703</v>
      </c>
      <c r="S19" s="49"/>
      <c r="T19" s="53">
        <v>9153603.3200000003</v>
      </c>
      <c r="U19" s="53">
        <v>1080570.23</v>
      </c>
      <c r="V19"/>
      <c r="W19" s="46">
        <v>60123683.039999999</v>
      </c>
      <c r="X19" s="30">
        <v>45289704.255699992</v>
      </c>
      <c r="Y19" s="30">
        <v>14833978.784300001</v>
      </c>
      <c r="Z19" s="30">
        <v>60387.39</v>
      </c>
      <c r="AA19" s="30">
        <v>0</v>
      </c>
    </row>
    <row r="20" spans="1:27" x14ac:dyDescent="0.25">
      <c r="A20" s="4">
        <f t="shared" si="0"/>
        <v>44442</v>
      </c>
      <c r="C20" s="46">
        <v>504072644.44999999</v>
      </c>
      <c r="D20" s="46">
        <v>6181359.79</v>
      </c>
      <c r="E20" s="46">
        <v>458720025.86000001</v>
      </c>
      <c r="F20" s="46">
        <v>39171258.799999997</v>
      </c>
      <c r="G20" s="46">
        <v>0</v>
      </c>
      <c r="H20" s="49">
        <v>5281</v>
      </c>
      <c r="I20" s="46">
        <v>247.24647352142901</v>
      </c>
      <c r="J20" s="48"/>
      <c r="K20" s="48"/>
      <c r="L20" s="49">
        <v>215</v>
      </c>
      <c r="M20" s="53">
        <v>75252681</v>
      </c>
      <c r="N20" s="53">
        <v>403990</v>
      </c>
      <c r="O20" s="53">
        <v>17277719.399999999</v>
      </c>
      <c r="P20" s="49"/>
      <c r="Q20" s="49">
        <v>44.3</v>
      </c>
      <c r="R20" s="53">
        <v>1047105</v>
      </c>
      <c r="S20" s="49"/>
      <c r="T20" s="53">
        <v>17355781.390000001</v>
      </c>
      <c r="U20" s="53">
        <v>3187044.93</v>
      </c>
      <c r="V20"/>
      <c r="W20" s="46">
        <v>60683128.129999995</v>
      </c>
      <c r="X20" s="30">
        <v>46474695.711199999</v>
      </c>
      <c r="Y20" s="30">
        <v>14208432.4188</v>
      </c>
      <c r="Z20" s="30">
        <v>84438.15</v>
      </c>
      <c r="AA20" s="30">
        <v>-43771.55</v>
      </c>
    </row>
    <row r="21" spans="1:27" x14ac:dyDescent="0.25">
      <c r="A21" s="4">
        <f t="shared" si="0"/>
        <v>44473</v>
      </c>
      <c r="C21" s="46">
        <v>545318783.75999999</v>
      </c>
      <c r="D21" s="46">
        <v>6530180.5699999994</v>
      </c>
      <c r="E21" s="46">
        <v>496018947.19</v>
      </c>
      <c r="F21" s="46">
        <v>42769656</v>
      </c>
      <c r="G21" s="46">
        <v>0</v>
      </c>
      <c r="H21" s="49">
        <v>5284</v>
      </c>
      <c r="I21" s="46">
        <v>261.10263485629167</v>
      </c>
      <c r="J21" s="48"/>
      <c r="K21" s="48"/>
      <c r="L21" s="49">
        <v>252</v>
      </c>
      <c r="M21" s="53">
        <v>82105573.049999997</v>
      </c>
      <c r="N21" s="53">
        <v>454360</v>
      </c>
      <c r="O21" s="53">
        <v>14917655.75</v>
      </c>
      <c r="P21" s="49"/>
      <c r="Q21" s="49">
        <v>50</v>
      </c>
      <c r="R21" s="53">
        <v>1042562</v>
      </c>
      <c r="S21" s="49"/>
      <c r="T21" s="53">
        <v>25567295.66</v>
      </c>
      <c r="U21" s="53">
        <v>1718614.68</v>
      </c>
      <c r="V21"/>
      <c r="W21" s="46">
        <v>60448488.43</v>
      </c>
      <c r="X21" s="30">
        <v>45512628.940349996</v>
      </c>
      <c r="Y21" s="30">
        <v>14935859.48965</v>
      </c>
      <c r="Z21" s="30">
        <v>123424.91</v>
      </c>
      <c r="AA21" s="30">
        <v>16000</v>
      </c>
    </row>
    <row r="22" spans="1:27" x14ac:dyDescent="0.25">
      <c r="A22" s="4">
        <f t="shared" si="0"/>
        <v>44504</v>
      </c>
      <c r="C22" s="46">
        <v>475677533.68000001</v>
      </c>
      <c r="D22" s="46">
        <v>5781711.7799999993</v>
      </c>
      <c r="E22" s="46">
        <v>432379758.74000001</v>
      </c>
      <c r="F22" s="46">
        <v>37516063.159999996</v>
      </c>
      <c r="G22" s="46">
        <v>0</v>
      </c>
      <c r="H22" s="49">
        <v>5284</v>
      </c>
      <c r="I22" s="46">
        <v>236.66454176129193</v>
      </c>
      <c r="J22" s="48"/>
      <c r="K22" s="48"/>
      <c r="L22" s="49">
        <v>292</v>
      </c>
      <c r="M22" s="53">
        <v>74471301.25999999</v>
      </c>
      <c r="N22" s="53">
        <v>389900</v>
      </c>
      <c r="O22" s="53">
        <v>16209649.199999999</v>
      </c>
      <c r="P22" s="49"/>
      <c r="Q22" s="49">
        <v>55</v>
      </c>
      <c r="R22" s="53">
        <v>966429</v>
      </c>
      <c r="S22" s="49"/>
      <c r="T22" s="53">
        <v>21519094.020000003</v>
      </c>
      <c r="U22" s="53">
        <v>3956491.1799999997</v>
      </c>
      <c r="V22"/>
      <c r="W22" s="46">
        <v>58648632.539999999</v>
      </c>
      <c r="X22" s="30">
        <v>44992974.861949995</v>
      </c>
      <c r="Y22" s="30">
        <v>13655657.67805</v>
      </c>
      <c r="Z22" s="30">
        <v>84110.140000000014</v>
      </c>
      <c r="AA22" s="30">
        <v>80524.070000000007</v>
      </c>
    </row>
    <row r="23" spans="1:27" x14ac:dyDescent="0.25">
      <c r="A23" s="4">
        <f t="shared" si="0"/>
        <v>44535</v>
      </c>
      <c r="C23" s="46">
        <v>475606419.44</v>
      </c>
      <c r="D23" s="46">
        <v>5664134.71</v>
      </c>
      <c r="E23" s="46">
        <v>433193777.06</v>
      </c>
      <c r="F23" s="46">
        <v>36748507.670000002</v>
      </c>
      <c r="G23" s="46">
        <v>0</v>
      </c>
      <c r="H23" s="49">
        <v>5267.03</v>
      </c>
      <c r="I23" s="46">
        <v>225.06720700097068</v>
      </c>
      <c r="J23" s="48"/>
      <c r="K23" s="48"/>
      <c r="L23" s="49">
        <v>306</v>
      </c>
      <c r="M23" s="53">
        <v>81758329.25</v>
      </c>
      <c r="N23" s="53">
        <v>502770</v>
      </c>
      <c r="O23" s="53">
        <v>14686102.970000001</v>
      </c>
      <c r="P23" s="49"/>
      <c r="Q23" s="49">
        <v>55</v>
      </c>
      <c r="R23" s="53">
        <v>922518</v>
      </c>
      <c r="S23" s="49"/>
      <c r="T23" s="53">
        <v>21129980.809999999</v>
      </c>
      <c r="U23" s="53">
        <v>764614.86</v>
      </c>
      <c r="V23"/>
      <c r="W23" s="46">
        <v>53121743.5</v>
      </c>
      <c r="X23" s="30">
        <v>40189286.478799999</v>
      </c>
      <c r="Y23" s="30">
        <v>12932457.021199999</v>
      </c>
      <c r="Z23" s="30">
        <v>95227.31</v>
      </c>
      <c r="AA23" s="30">
        <v>26000</v>
      </c>
    </row>
    <row r="24" spans="1:27" x14ac:dyDescent="0.25">
      <c r="A24" s="4">
        <f t="shared" si="0"/>
        <v>44566</v>
      </c>
      <c r="C24" s="46">
        <v>423410620.71000004</v>
      </c>
      <c r="D24" s="46">
        <v>5210544.54</v>
      </c>
      <c r="E24" s="46">
        <v>386107973.52999997</v>
      </c>
      <c r="F24" s="46">
        <v>32092102.639999993</v>
      </c>
      <c r="G24" s="46">
        <v>0</v>
      </c>
      <c r="H24" s="49">
        <v>5256</v>
      </c>
      <c r="I24" s="46">
        <v>196.96139981342364</v>
      </c>
      <c r="J24" s="48"/>
      <c r="K24" s="48"/>
      <c r="L24" s="49">
        <v>309</v>
      </c>
      <c r="M24" s="53">
        <v>69151833</v>
      </c>
      <c r="N24" s="53">
        <v>289560</v>
      </c>
      <c r="O24" s="53">
        <v>15374620.149999999</v>
      </c>
      <c r="P24" s="49"/>
      <c r="Q24" s="49">
        <v>55</v>
      </c>
      <c r="R24" s="53">
        <v>914142</v>
      </c>
      <c r="S24" s="49"/>
      <c r="T24" s="53">
        <v>16544864.060000001</v>
      </c>
      <c r="U24" s="46">
        <v>-328829.37</v>
      </c>
      <c r="V24"/>
      <c r="W24" s="46">
        <v>48052035.419999994</v>
      </c>
      <c r="X24" s="30">
        <v>36549579.631999999</v>
      </c>
      <c r="Y24" s="30">
        <v>11502455.787999997</v>
      </c>
      <c r="Z24" s="30">
        <v>106556.83</v>
      </c>
      <c r="AA24" s="30">
        <v>10000</v>
      </c>
    </row>
    <row r="25" spans="1:27" x14ac:dyDescent="0.25">
      <c r="A25" s="4">
        <f t="shared" si="0"/>
        <v>44597</v>
      </c>
      <c r="C25" s="46">
        <v>458545129.42000002</v>
      </c>
      <c r="D25" s="46">
        <v>5197662.7700000005</v>
      </c>
      <c r="E25" s="46">
        <v>417574754.37</v>
      </c>
      <c r="F25" s="46">
        <v>35772712.280000001</v>
      </c>
      <c r="G25" s="46">
        <v>0</v>
      </c>
      <c r="H25" s="49">
        <v>5256</v>
      </c>
      <c r="I25" s="46">
        <v>243.07398537725592</v>
      </c>
      <c r="J25" s="48"/>
      <c r="K25" s="48"/>
      <c r="L25" s="49">
        <v>309</v>
      </c>
      <c r="M25" s="53">
        <v>69862554.5</v>
      </c>
      <c r="N25" s="53">
        <v>321730</v>
      </c>
      <c r="O25" s="53">
        <v>13416407.379999999</v>
      </c>
      <c r="P25" s="49"/>
      <c r="Q25" s="49">
        <v>55</v>
      </c>
      <c r="R25" s="53">
        <v>890922</v>
      </c>
      <c r="S25" s="49"/>
      <c r="T25" s="53">
        <v>6510638.96</v>
      </c>
      <c r="U25" s="46">
        <v>-242504.44</v>
      </c>
      <c r="V25"/>
      <c r="W25" s="46">
        <v>49837537.219999999</v>
      </c>
      <c r="X25" s="30">
        <v>37401602.106350005</v>
      </c>
      <c r="Y25" s="30">
        <v>12435935.113649998</v>
      </c>
      <c r="Z25" s="30">
        <v>102532.28</v>
      </c>
      <c r="AA25" s="30">
        <v>75000</v>
      </c>
    </row>
    <row r="26" spans="1:27" x14ac:dyDescent="0.25">
      <c r="A26" s="4">
        <f t="shared" si="0"/>
        <v>44628</v>
      </c>
      <c r="C26" s="46">
        <v>520198034</v>
      </c>
      <c r="D26" s="46">
        <v>5975360.629999999</v>
      </c>
      <c r="E26" s="46">
        <v>473238652.44</v>
      </c>
      <c r="F26" s="46">
        <v>40984020.93</v>
      </c>
      <c r="G26" s="46">
        <v>0</v>
      </c>
      <c r="H26" s="49">
        <v>5256.2222222222226</v>
      </c>
      <c r="I26" s="46">
        <v>251.52383887060631</v>
      </c>
      <c r="J26" s="48"/>
      <c r="K26" s="48"/>
      <c r="L26" s="49">
        <v>310</v>
      </c>
      <c r="M26" s="53">
        <v>81170034.5</v>
      </c>
      <c r="N26" s="53">
        <v>325415</v>
      </c>
      <c r="O26" s="53">
        <v>14340218.189999999</v>
      </c>
      <c r="P26" s="49"/>
      <c r="Q26" s="49">
        <v>55</v>
      </c>
      <c r="R26" s="53">
        <v>1044848</v>
      </c>
      <c r="S26" s="49"/>
      <c r="T26" s="53">
        <v>6522858.370000001</v>
      </c>
      <c r="U26" s="46">
        <v>674147.92000000027</v>
      </c>
      <c r="V26"/>
      <c r="W26" s="46">
        <v>57043235.039999999</v>
      </c>
      <c r="X26" s="30">
        <v>42789959.617349997</v>
      </c>
      <c r="Y26" s="30">
        <v>14253275.42265</v>
      </c>
      <c r="Z26" s="30">
        <v>200843.04999999996</v>
      </c>
      <c r="AA26" s="30">
        <v>5467254.0199999996</v>
      </c>
    </row>
    <row r="27" spans="1:27" ht="15.75" thickBot="1" x14ac:dyDescent="0.3">
      <c r="A27" s="4" t="s">
        <v>22</v>
      </c>
      <c r="C27" s="50">
        <f>SUM(C15:C26)</f>
        <v>5942102686.6700001</v>
      </c>
      <c r="D27" s="50">
        <f t="shared" ref="D27:E27" si="1">SUM(D15:D26)</f>
        <v>67288870.140000001</v>
      </c>
      <c r="E27" s="50">
        <f t="shared" si="1"/>
        <v>5407722810.2399998</v>
      </c>
      <c r="F27" s="50">
        <f>SUM(F15:F26)</f>
        <v>467091006.29000002</v>
      </c>
      <c r="G27" s="50"/>
      <c r="H27" s="51">
        <f>+AVERAGE(H15:H26)</f>
        <v>5007.2143518518524</v>
      </c>
      <c r="I27" s="52">
        <v>256</v>
      </c>
      <c r="J27" s="48"/>
      <c r="K27" s="46"/>
      <c r="L27" s="51">
        <f>+AVERAGE(L15:L26)</f>
        <v>244.91833333333332</v>
      </c>
      <c r="M27" s="50">
        <f>SUM(M15:M26)</f>
        <v>873155600.11000001</v>
      </c>
      <c r="N27" s="50">
        <f t="shared" ref="N27:O27" si="2">SUM(N15:N26)</f>
        <v>4588510</v>
      </c>
      <c r="O27" s="50">
        <f t="shared" si="2"/>
        <v>170836869.31</v>
      </c>
      <c r="P27" s="46"/>
      <c r="Q27" s="51">
        <f>+AVERAGE(Q15:Q26)</f>
        <v>36.319166666666668</v>
      </c>
      <c r="R27" s="50">
        <f>SUM(R15:R26)</f>
        <v>8492485</v>
      </c>
      <c r="S27" s="46"/>
      <c r="T27" s="50">
        <f>SUM(T15:T26)</f>
        <v>175564940.13000003</v>
      </c>
      <c r="U27" s="50">
        <f>SUM(U15:U26)</f>
        <v>16855148.420000002</v>
      </c>
      <c r="V27" s="46"/>
      <c r="W27" s="50">
        <f>SUM(W15:W26)</f>
        <v>663275509.01999998</v>
      </c>
      <c r="X27" s="29">
        <f>SUM(X15:X26)</f>
        <v>499797601.99804991</v>
      </c>
      <c r="Y27" s="29">
        <f>SUM(Y15:Y26)</f>
        <v>163477907.02194998</v>
      </c>
      <c r="Z27" s="29">
        <f>SUM(Z15:Z26)</f>
        <v>1084128.5999999999</v>
      </c>
      <c r="AA27" s="45">
        <f t="shared" ref="AA27" si="3">SUM(AA15:AA26)</f>
        <v>5640299.0399999991</v>
      </c>
    </row>
    <row r="28" spans="1:27" ht="10.5" customHeight="1" thickTop="1" x14ac:dyDescent="0.25">
      <c r="C28" s="30"/>
      <c r="D28" s="30"/>
      <c r="E28" s="30"/>
      <c r="F28" s="30"/>
      <c r="G28" s="30"/>
      <c r="H28" s="30"/>
      <c r="J28" s="26"/>
      <c r="L28" s="31"/>
      <c r="M28" s="30"/>
      <c r="N28" s="30"/>
      <c r="O28" s="30"/>
      <c r="P28" s="30"/>
      <c r="Q28" s="31"/>
      <c r="R28" s="30"/>
      <c r="X28" s="30"/>
      <c r="Y28" s="33"/>
      <c r="Z28" s="33"/>
      <c r="AA28" s="33"/>
    </row>
    <row r="29" spans="1:27" s="35" customFormat="1" x14ac:dyDescent="0.25">
      <c r="A29" s="32"/>
      <c r="B29" s="32"/>
      <c r="C29" s="33"/>
      <c r="D29" s="34">
        <f>D27/C27</f>
        <v>1.1324084030212072E-2</v>
      </c>
      <c r="E29" s="34">
        <f>E27/C27</f>
        <v>0.91006889234196808</v>
      </c>
      <c r="F29" s="34">
        <f>F27/C27</f>
        <v>7.8607023627819766E-2</v>
      </c>
      <c r="G29" s="34"/>
      <c r="H29" s="33"/>
      <c r="L29" s="33"/>
      <c r="M29" s="33"/>
      <c r="N29" s="33"/>
      <c r="O29" s="33">
        <f>O27/$M$27</f>
        <v>0.19565455376851273</v>
      </c>
      <c r="P29" s="33"/>
      <c r="Q29" s="33"/>
      <c r="R29" s="33"/>
      <c r="X29" s="33">
        <f>X27/$W$27</f>
        <v>0.75352940852061423</v>
      </c>
      <c r="Y29" s="33">
        <f>Y27/$W$27</f>
        <v>0.24647059147938563</v>
      </c>
      <c r="Z29" s="33"/>
      <c r="AA29" s="33"/>
    </row>
    <row r="30" spans="1:27" s="35" customFormat="1" x14ac:dyDescent="0.25">
      <c r="A30" s="32"/>
      <c r="B30" s="32"/>
      <c r="C30" s="33"/>
      <c r="D30" s="33"/>
      <c r="E30" s="33"/>
      <c r="F30" s="33"/>
      <c r="G30" s="33"/>
      <c r="H30" s="33"/>
      <c r="L30" s="33"/>
      <c r="M30" s="33"/>
      <c r="N30" s="33"/>
      <c r="O30" s="33"/>
      <c r="P30" s="33"/>
      <c r="Q30" s="33"/>
      <c r="R30" s="33"/>
    </row>
    <row r="31" spans="1:27" s="35" customFormat="1" x14ac:dyDescent="0.25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s="35" customFormat="1" x14ac:dyDescent="0.25">
      <c r="A32" s="32"/>
      <c r="B32" s="32"/>
      <c r="C32" s="33"/>
      <c r="D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27" s="35" customFormat="1" x14ac:dyDescent="0.25">
      <c r="A33" s="38" t="s">
        <v>31</v>
      </c>
      <c r="B33" s="32"/>
      <c r="C33" s="33"/>
      <c r="D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7" s="35" customFormat="1" x14ac:dyDescent="0.25">
      <c r="A34" s="38"/>
      <c r="B34" s="32"/>
      <c r="C34" s="33"/>
      <c r="D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27" s="35" customFormat="1" ht="26.25" customHeight="1" x14ac:dyDescent="0.25">
      <c r="A35" s="59" t="s">
        <v>52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</row>
    <row r="36" spans="1:27" s="35" customFormat="1" x14ac:dyDescent="0.25">
      <c r="A36" s="38"/>
      <c r="B36" s="32"/>
      <c r="C36" s="33"/>
      <c r="D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27" s="35" customFormat="1" x14ac:dyDescent="0.25">
      <c r="A37" s="39" t="s">
        <v>47</v>
      </c>
      <c r="B37" s="32"/>
      <c r="C37" s="33"/>
      <c r="D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27" s="35" customFormat="1" x14ac:dyDescent="0.25">
      <c r="A38" s="38"/>
      <c r="B38" s="32"/>
      <c r="C38" s="33"/>
      <c r="D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27" x14ac:dyDescent="0.25">
      <c r="A39" s="60" t="s">
        <v>44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</row>
    <row r="41" spans="1:27" x14ac:dyDescent="0.25">
      <c r="A41" s="39" t="s">
        <v>45</v>
      </c>
    </row>
    <row r="42" spans="1:27" x14ac:dyDescent="0.25">
      <c r="A42" s="39"/>
    </row>
    <row r="43" spans="1:27" x14ac:dyDescent="0.25">
      <c r="A43" s="39" t="s">
        <v>46</v>
      </c>
    </row>
    <row r="44" spans="1:27" x14ac:dyDescent="0.25">
      <c r="A44" s="39"/>
      <c r="B44" s="40"/>
      <c r="C44" s="41"/>
      <c r="D44" s="41"/>
      <c r="E44" s="41"/>
      <c r="F44" s="41"/>
      <c r="G44" s="41"/>
      <c r="H44" s="41"/>
      <c r="I44" s="42"/>
      <c r="J44" s="41"/>
      <c r="K44" s="41"/>
      <c r="L44" s="41"/>
      <c r="M44" s="41"/>
      <c r="N44" s="41"/>
      <c r="O44" s="41"/>
    </row>
    <row r="45" spans="1:27" x14ac:dyDescent="0.25">
      <c r="A45" s="44" t="s">
        <v>48</v>
      </c>
    </row>
  </sheetData>
  <mergeCells count="15">
    <mergeCell ref="A31:AA31"/>
    <mergeCell ref="A35:AA35"/>
    <mergeCell ref="A39:AA39"/>
    <mergeCell ref="A9:AA9"/>
    <mergeCell ref="C11:I11"/>
    <mergeCell ref="L11:O11"/>
    <mergeCell ref="Q11:R11"/>
    <mergeCell ref="T11:U11"/>
    <mergeCell ref="W11:AA11"/>
    <mergeCell ref="A6:AA6"/>
    <mergeCell ref="A1:AA1"/>
    <mergeCell ref="A2:AA2"/>
    <mergeCell ref="A3:AA3"/>
    <mergeCell ref="A4:AA4"/>
    <mergeCell ref="A5:AA5"/>
  </mergeCells>
  <conditionalFormatting sqref="C15:W26">
    <cfRule type="cellIs" dxfId="0" priority="1" operator="equal">
      <formula>0</formula>
    </cfRule>
  </conditionalFormatting>
  <hyperlinks>
    <hyperlink ref="A5" r:id="rId1" xr:uid="{1C709523-FD9E-465C-881E-16E435A67C9C}"/>
  </hyperlinks>
  <printOptions horizontalCentered="1" verticalCentered="1"/>
  <pageMargins left="0.25" right="0.25" top="0.75" bottom="0.75" header="0.3" footer="0.3"/>
  <pageSetup scale="5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24-25</vt:lpstr>
      <vt:lpstr>FY 23-24</vt:lpstr>
      <vt:lpstr>FY 22-23</vt:lpstr>
      <vt:lpstr>FY 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Becker, Tammy (GAMING)</cp:lastModifiedBy>
  <cp:lastPrinted>2024-09-06T14:41:19Z</cp:lastPrinted>
  <dcterms:created xsi:type="dcterms:W3CDTF">2018-12-07T15:33:24Z</dcterms:created>
  <dcterms:modified xsi:type="dcterms:W3CDTF">2024-09-06T15:09:51Z</dcterms:modified>
</cp:coreProperties>
</file>